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8"/>
  </bookViews>
  <sheets>
    <sheet name="Лист1" sheetId="1" r:id="rId1"/>
    <sheet name="раздел 2" sheetId="2" r:id="rId2"/>
    <sheet name="2019" sheetId="3" r:id="rId3"/>
    <sheet name="2020" sheetId="4" r:id="rId4"/>
    <sheet name="2021" sheetId="5" r:id="rId5"/>
    <sheet name="Лист2" sheetId="6" r:id="rId6"/>
    <sheet name="Лист4" sheetId="7" r:id="rId7"/>
    <sheet name="Лист5" sheetId="8" r:id="rId8"/>
    <sheet name="Лист3" sheetId="9" r:id="rId9"/>
  </sheets>
  <externalReferences>
    <externalReference r:id="rId12"/>
  </externalReferences>
  <definedNames/>
  <calcPr fullCalcOnLoad="1" refMode="R1C1"/>
</workbook>
</file>

<file path=xl/sharedStrings.xml><?xml version="1.0" encoding="utf-8"?>
<sst xmlns="http://schemas.openxmlformats.org/spreadsheetml/2006/main" count="898" uniqueCount="292">
  <si>
    <t>(расшифровка подписи)</t>
  </si>
  <si>
    <t>(подпись)</t>
  </si>
  <si>
    <t>УТВЕРЖДАЮ</t>
  </si>
  <si>
    <t xml:space="preserve">                 (подпись)</t>
  </si>
  <si>
    <t>1.</t>
  </si>
  <si>
    <t>2.</t>
  </si>
  <si>
    <t>КПП</t>
  </si>
  <si>
    <t>Дата</t>
  </si>
  <si>
    <t>по ОКПО</t>
  </si>
  <si>
    <t>Наименование показателя</t>
  </si>
  <si>
    <t>Нефинансовые активы, всего:</t>
  </si>
  <si>
    <t>Обязательства, всего</t>
  </si>
  <si>
    <t>Всего</t>
  </si>
  <si>
    <t>№ п/п</t>
  </si>
  <si>
    <t>1.1.</t>
  </si>
  <si>
    <t>1.1.1.</t>
  </si>
  <si>
    <t>1.2.</t>
  </si>
  <si>
    <t>1.2.1.</t>
  </si>
  <si>
    <t>Финансовые активы, всего</t>
  </si>
  <si>
    <t>2.1.</t>
  </si>
  <si>
    <t>2.2.</t>
  </si>
  <si>
    <t>2.2.1.</t>
  </si>
  <si>
    <t>2.2.2.</t>
  </si>
  <si>
    <t>2.2.3.</t>
  </si>
  <si>
    <t>2.3.</t>
  </si>
  <si>
    <t>2.3.1.</t>
  </si>
  <si>
    <t>027001001</t>
  </si>
  <si>
    <t>_____________________________________</t>
  </si>
  <si>
    <t>Н.С. Абдрахманова</t>
  </si>
  <si>
    <t>( должность лица,  утверждающего документ)</t>
  </si>
  <si>
    <t>План финансово-хозяйственной деятельности</t>
  </si>
  <si>
    <t>(наименование учреждения (подразделения))</t>
  </si>
  <si>
    <t>Коды</t>
  </si>
  <si>
    <t>Дата предыдущего утвержденного плана</t>
  </si>
  <si>
    <t>МКУ отдел образования</t>
  </si>
  <si>
    <t xml:space="preserve">ИНН </t>
  </si>
  <si>
    <t>единица измерения по ОКЕИ</t>
  </si>
  <si>
    <t>383</t>
  </si>
  <si>
    <t xml:space="preserve">код по реестру участников бюджетного </t>
  </si>
  <si>
    <t>процесса, а также юридических лиц, не</t>
  </si>
  <si>
    <t>являющихся участниками бюджетного</t>
  </si>
  <si>
    <t>процесса</t>
  </si>
  <si>
    <t>(адрес фактического местонахождения  учреждения (подразделения))</t>
  </si>
  <si>
    <t>I Сведения о деятельности муниципального учреждения (подразделения)</t>
  </si>
  <si>
    <t>1.1. Цели деятельности учреждения (подразделения):</t>
  </si>
  <si>
    <t>1.2. Основные виды деятельности учреждения (подразделения):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</si>
  <si>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или юридических осуществляется в том числе за плату:</t>
  </si>
  <si>
    <t>1.4. Общая балансовая стоимость недвижимого имущества на последнюю отчетную дату, предшествующую дате составления Плана финансово-хозяйственной деятельности, в том числе:</t>
  </si>
  <si>
    <t>- балансовая стоимость имущества, закрепленного собственником имущества за учреждением на праве оперативного управления</t>
  </si>
  <si>
    <t>- балансовая стоимость имущества, приобретенного учреждением (подразделением) за счет выделенных собственником имущества учреждения средств</t>
  </si>
  <si>
    <t>- балансовая стоимость имущества, приобретенного учреждением (подразделением) за счет доходов, полученных от иной приносящей доход деятельности</t>
  </si>
  <si>
    <t>1.5. Общая балансовая стоимость движимого имущества учреждения на последнюю отчетную дату, предшествующую дате составления Плана, в том числе:</t>
  </si>
  <si>
    <t xml:space="preserve">- балансовая стоимость особо ценного движимого имущества </t>
  </si>
  <si>
    <t>II. Показатели финансового состояния  учреждения  (подразделения)</t>
  </si>
  <si>
    <t>Сумма, рублей</t>
  </si>
  <si>
    <t>в том числе: остаточная стоимость</t>
  </si>
  <si>
    <t xml:space="preserve"> особо ценное движимое имущество, всего:</t>
  </si>
  <si>
    <t>из них:                                                                                                                                        недвижимое имущество, всего:</t>
  </si>
  <si>
    <t xml:space="preserve">из них:                                                                                                               денежные средства учреждения, всего:                                                                                                                                                           </t>
  </si>
  <si>
    <t xml:space="preserve">из них:                                                                                                               денежные средства учреждения на счетах                                                                                                                                   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</si>
  <si>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</si>
  <si>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</si>
  <si>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2.1.2.</t>
  </si>
  <si>
    <t>2.1.3.</t>
  </si>
  <si>
    <t>2.1.4.</t>
  </si>
  <si>
    <t>Дебиторская задолженность, всего:</t>
  </si>
  <si>
    <t xml:space="preserve">из них:                                                                                                               дебиторская задолженность по доходам                                                                                                                                                    </t>
  </si>
  <si>
    <t xml:space="preserve">из них:                                                                                                               дебиторская задолженность по расходам                                                                                                                                                   </t>
  </si>
  <si>
    <t>иная дебиторская задолженность</t>
  </si>
  <si>
    <t xml:space="preserve">из них:                                                                                                               долговые обязательства                                                                                                                                                   </t>
  </si>
  <si>
    <t>2.4.</t>
  </si>
  <si>
    <t>кредиторская задолженность, всего:</t>
  </si>
  <si>
    <t>2.4.1.</t>
  </si>
  <si>
    <t xml:space="preserve">из них:                                                                                                               кредиторская задолженность за счет субсидии на финансовое обеспечение выполнения муниципального задания                                                                                                                                                 </t>
  </si>
  <si>
    <t>2.4.2.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</si>
  <si>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</si>
  <si>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2.5.</t>
  </si>
  <si>
    <t xml:space="preserve">в том числе:                                                                                                               просроченная кредиторская задолженность                                                                                                                                                </t>
  </si>
  <si>
    <t>III  Показатели по поступлениям, выплатам и источникам дефицита средств  учреждения  (подразделения)</t>
  </si>
  <si>
    <t>-</t>
  </si>
  <si>
    <t>Код строки</t>
  </si>
  <si>
    <t>Код по бюджетной классификации РФ</t>
  </si>
  <si>
    <t>Субсидия на выполнение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</si>
  <si>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</si>
  <si>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</si>
  <si>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</si>
  <si>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в том числе:</t>
  </si>
  <si>
    <t>001</t>
  </si>
  <si>
    <t>002</t>
  </si>
  <si>
    <t>003</t>
  </si>
  <si>
    <t>004</t>
  </si>
  <si>
    <t>005</t>
  </si>
  <si>
    <t>006</t>
  </si>
  <si>
    <t>007</t>
  </si>
  <si>
    <t>Возврат неиспользованных остатков субсидий прошлых лет в доход бюджета (-)</t>
  </si>
  <si>
    <t>Остаток средств на начало года</t>
  </si>
  <si>
    <t>008</t>
  </si>
  <si>
    <t>009</t>
  </si>
  <si>
    <t>010</t>
  </si>
  <si>
    <t>011</t>
  </si>
  <si>
    <t>012</t>
  </si>
  <si>
    <t>013</t>
  </si>
  <si>
    <t>014</t>
  </si>
  <si>
    <t>015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</si>
  <si>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 (-)</t>
  </si>
  <si>
    <t>Поступления от доходов, всего:</t>
  </si>
  <si>
    <t>X</t>
  </si>
  <si>
    <t>от размещения средств на банковских депозитах</t>
  </si>
  <si>
    <t>от оказания услуг (выполнения работ)</t>
  </si>
  <si>
    <t>от реализации образовательных программ начального общего образования</t>
  </si>
  <si>
    <t>от реализации образовательных программ основного общего образования</t>
  </si>
  <si>
    <t>от реализации образовательных программ среднего общего образования</t>
  </si>
  <si>
    <t>от реализации дополнительных образовательных программ</t>
  </si>
  <si>
    <t>от штрафов, пеней и иных сумм принудительного изъятия</t>
  </si>
  <si>
    <t>иные субсидии, предоставленные из бюджета</t>
  </si>
  <si>
    <t>от операций с активами</t>
  </si>
  <si>
    <t>от уменьшения стоимости нематериальных активов</t>
  </si>
  <si>
    <t>от уменьшения стоимости материальных запасов</t>
  </si>
  <si>
    <t>от реализации ценных бумаг, кроме акций</t>
  </si>
  <si>
    <t>от реализации акций</t>
  </si>
  <si>
    <t>прочие поступления</t>
  </si>
  <si>
    <t>Выплаты по расходам, всего:</t>
  </si>
  <si>
    <t>административно-управленческого персонала</t>
  </si>
  <si>
    <t>вспомогательного персонала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</si>
  <si>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</si>
  <si>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</si>
  <si>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</si>
  <si>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налогов, сборов и иных платежей</t>
  </si>
  <si>
    <t>уплата прочих налогов и сборов</t>
  </si>
  <si>
    <t>закупка товаров, работ, услуг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</si>
  <si>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</si>
  <si>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обеспечения государственных (муниципальных) нужд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</si>
  <si>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</si>
  <si>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</si>
  <si>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</si>
  <si>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</si>
  <si>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</si>
  <si>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</si>
  <si>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</si>
  <si>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Источники финансирования дефицита средств всего, в том числе:</t>
  </si>
  <si>
    <t>поступление финансовых активов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</si>
  <si>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</si>
  <si>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</si>
  <si>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задолженности по бюджетным ссудам и кредитам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</si>
  <si>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</si>
  <si>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</si>
  <si>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стоимости акций и иных форм участия в капитале</t>
  </si>
  <si>
    <t>уменьшение задолженности по бюджетным ссудам и кредитам</t>
  </si>
  <si>
    <t>увеличение обязательств</t>
  </si>
  <si>
    <t>уменьшение обязательств</t>
  </si>
  <si>
    <t>изменение остатков средств (+; -)</t>
  </si>
  <si>
    <t>Остаток средств на конец года</t>
  </si>
  <si>
    <t>в том числе:                                                             от собственности</t>
  </si>
  <si>
    <t>из них:                                                                   от использования имущества, находящегося в государственной собственности и переданного в аренду</t>
  </si>
  <si>
    <t>из них                                                                                  от оказания услуг (выполнения работ) на платной основе</t>
  </si>
  <si>
    <t>в том числе:                                                                     от образовательной деятельности</t>
  </si>
  <si>
    <t>в том числе:                                                                  от реализации основных общеобразовательных программ</t>
  </si>
  <si>
    <t>в том числе:                                                                от реализации образовательных программ дошкольного образования</t>
  </si>
  <si>
    <t>020</t>
  </si>
  <si>
    <t>в том числе:                                                                от реализации дополнительных общеобразовательных программ</t>
  </si>
  <si>
    <t>021</t>
  </si>
  <si>
    <t>027</t>
  </si>
  <si>
    <t>029</t>
  </si>
  <si>
    <t>030</t>
  </si>
  <si>
    <t>из них:                                                                           от уменьшения стоимости основных средств</t>
  </si>
  <si>
    <t>031</t>
  </si>
  <si>
    <t>032</t>
  </si>
  <si>
    <t>033</t>
  </si>
  <si>
    <t>034</t>
  </si>
  <si>
    <t>035</t>
  </si>
  <si>
    <t>036</t>
  </si>
  <si>
    <t>037</t>
  </si>
  <si>
    <t>в том числе:                                                                               выплаты персоналу</t>
  </si>
  <si>
    <t>038</t>
  </si>
  <si>
    <t>из них:                                                                    фонд оплаты труда</t>
  </si>
  <si>
    <t>039</t>
  </si>
  <si>
    <t>в том числе:                                                                      педагогических работников</t>
  </si>
  <si>
    <t>040</t>
  </si>
  <si>
    <t>045</t>
  </si>
  <si>
    <t>046</t>
  </si>
  <si>
    <t>047</t>
  </si>
  <si>
    <t>048</t>
  </si>
  <si>
    <t>049</t>
  </si>
  <si>
    <t>061</t>
  </si>
  <si>
    <t>062</t>
  </si>
  <si>
    <t>063</t>
  </si>
  <si>
    <t>070</t>
  </si>
  <si>
    <t>из них:                                                                               научно-исследовательские и опытно-конструкторские работы</t>
  </si>
  <si>
    <t>071</t>
  </si>
  <si>
    <t>072</t>
  </si>
  <si>
    <t>073</t>
  </si>
  <si>
    <t>из них:                                                                                    услуги связи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</si>
  <si>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</si>
  <si>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</si>
  <si>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</si>
  <si>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</si>
  <si>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</si>
  <si>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</si>
  <si>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</si>
  <si>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</si>
  <si>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</si>
  <si>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085</t>
  </si>
  <si>
    <t>из них:                                                               поступление на счета бюджетов</t>
  </si>
  <si>
    <t>086</t>
  </si>
  <si>
    <t>087</t>
  </si>
  <si>
    <t>088</t>
  </si>
  <si>
    <t>089</t>
  </si>
  <si>
    <t>090</t>
  </si>
  <si>
    <t>091</t>
  </si>
  <si>
    <t>из них: выбытие со счетов бюджетов</t>
  </si>
  <si>
    <t>092</t>
  </si>
  <si>
    <t>093</t>
  </si>
  <si>
    <t>094</t>
  </si>
  <si>
    <t>095</t>
  </si>
  <si>
    <t>096</t>
  </si>
  <si>
    <t>из них:                                                             увеличение задолженности по внутреннему государственному (муниципальному) долгу (поступления заимствований от резидентов)</t>
  </si>
  <si>
    <t>097</t>
  </si>
  <si>
    <t>098</t>
  </si>
  <si>
    <t>из них:                                                                          уменьшение задолженности по внутреннему государственному (муниципальному) долгу (погашение заимствований от резидентов)</t>
  </si>
  <si>
    <t>099</t>
  </si>
  <si>
    <t>IV. Показатели выплат по расходам 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</si>
  <si>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</si>
  <si>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рублей (с точностью до двух знаков после запятой - 0,00)</t>
  </si>
  <si>
    <t>Всего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</si>
  <si>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</si>
  <si>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</si>
  <si>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</si>
  <si>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</si>
  <si>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</si>
  <si>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0001</t>
  </si>
  <si>
    <t>V. Мероприятия по энергосбережению и повышению энергетической эффективности</t>
  </si>
  <si>
    <t>№ п\п</t>
  </si>
  <si>
    <t>Цель/задача</t>
  </si>
  <si>
    <t>Показатель</t>
  </si>
  <si>
    <t>Мероприятие</t>
  </si>
  <si>
    <t>Расходы на мероприятие</t>
  </si>
  <si>
    <t>Плановый результат 20ХХ г.</t>
  </si>
  <si>
    <t>Плановый результат 20ХХ г.+1 г.</t>
  </si>
  <si>
    <t>Плановый результат 20ХХ г.+2 г.</t>
  </si>
  <si>
    <t xml:space="preserve">Срок исполнения (начало) </t>
  </si>
  <si>
    <t xml:space="preserve">Срок исполнения (окончание) </t>
  </si>
  <si>
    <t>М.П.</t>
  </si>
  <si>
    <t>Исполнитель:</t>
  </si>
  <si>
    <t xml:space="preserve">- создание условий для реализации гражданам РФ гарантированного государством права на получение общедоступного и бесплатного в соответствии с федеральными государственными образовательными стандартами;                                                                   - формирование общей культуры личности обучающегося на основе усвоения основных общеобразовательных программ, его адаптация к жизни в обществе, создание основы для осознанного выбора и последующего освоения  основных профессиональных образовательных программ;                                                                               - становление и формирование личности обучающихся, развитие интереса к познанию и творческих способностей учащегося, формирование навыков самостоятельной учебной деятельности на основе индивидуализации и профессиональной ориентации содержания среднего общего образования, подготовку обучающегося к жизни в обществе, самостоятельному жизненному выбору, продолжению образования и началу профессиональной деятельности;                                    </t>
  </si>
  <si>
    <t>- воспиатние у обучающихся гражданственности, трудолюбия, взаимопонимания и способности к сотрудничеству с людьми независимо от расовой, национальной, этнической, религиозной и социальной принадлежности, обеспечение развития способностей каждого обучающегося, формирование и развитие его личности в соответствии с принятыми в семье и обществе духовно-нравственными и социокультурными ценностями.</t>
  </si>
  <si>
    <t>- реализация основных образовательных программ начального общего, основного общего, среднего общего образования</t>
  </si>
  <si>
    <t>работы и услуги, относящиеся к основной  деятельности для юридических и (или) физических лиц</t>
  </si>
  <si>
    <t>083</t>
  </si>
  <si>
    <t>084</t>
  </si>
  <si>
    <t xml:space="preserve">прочие расходы           </t>
  </si>
  <si>
    <t>муниципальное бюджетное  общеобразовательное учреждение основная общеобразовательная школа  деревни Курама муниципального района Учалинский район Республики Башкортостан</t>
  </si>
  <si>
    <t>453710, Республика Башкортостан, муниципальный район Учалинский район, сельское поселение Тунгатаровский сельсовет, деревня Курама, улица Вокзальная, 16</t>
  </si>
  <si>
    <t>0270013586</t>
  </si>
  <si>
    <t>80311109</t>
  </si>
  <si>
    <t>СОГЛАСОВАНО</t>
  </si>
  <si>
    <t>Начальник МКУ отдел образования МР Учалинский район РБ</t>
  </si>
  <si>
    <t>( должность лица,  согласовывающего документ)</t>
  </si>
  <si>
    <t>Директор МБОУ ООШ д.Курама МР Учалинский район РБ</t>
  </si>
  <si>
    <t>Г.М. Ибрагимова</t>
  </si>
  <si>
    <t>09.01.2018 г.</t>
  </si>
  <si>
    <t>064</t>
  </si>
  <si>
    <t>топливно-энергетические ресурсы</t>
  </si>
  <si>
    <t>100</t>
  </si>
  <si>
    <t>101</t>
  </si>
  <si>
    <r>
      <t xml:space="preserve">/ </t>
    </r>
    <r>
      <rPr>
        <u val="single"/>
        <sz val="12"/>
        <rFont val="Times New Roman"/>
        <family val="1"/>
      </rPr>
      <t>А.М. Гилязитдинова</t>
    </r>
  </si>
  <si>
    <t>"09" января 2019 г.</t>
  </si>
  <si>
    <t>на 2019 г. и плановый период 2020 и 2021 годов</t>
  </si>
  <si>
    <t>09.01.2019 г.</t>
  </si>
  <si>
    <r>
      <t xml:space="preserve">на </t>
    </r>
    <r>
      <rPr>
        <u val="single"/>
        <sz val="12"/>
        <rFont val="Times New Roman"/>
        <family val="1"/>
      </rPr>
      <t xml:space="preserve">01 января 2019 </t>
    </r>
    <r>
      <rPr>
        <sz val="12"/>
        <rFont val="Times New Roman"/>
        <family val="1"/>
      </rPr>
      <t>г.</t>
    </r>
  </si>
  <si>
    <r>
      <t xml:space="preserve">на </t>
    </r>
    <r>
      <rPr>
        <u val="single"/>
        <sz val="12"/>
        <rFont val="Times New Roman"/>
        <family val="1"/>
      </rPr>
      <t xml:space="preserve">01 января </t>
    </r>
    <r>
      <rPr>
        <sz val="12"/>
        <rFont val="Times New Roman"/>
        <family val="1"/>
      </rPr>
      <t>2019 г.</t>
    </r>
  </si>
  <si>
    <t xml:space="preserve">Объем финансового обеспечения на 2019 г. очередной финансовый год, рублей </t>
  </si>
  <si>
    <t>на уплату налогов, входящих в группу налога на имущество</t>
  </si>
  <si>
    <t>услуги, работы для целей капитального ремонта</t>
  </si>
  <si>
    <t>иные расходы с увеличением стоимости материальных запасов</t>
  </si>
  <si>
    <t xml:space="preserve">                                                            продукты питания</t>
  </si>
  <si>
    <t>102</t>
  </si>
  <si>
    <t>103</t>
  </si>
  <si>
    <t xml:space="preserve">Объем финансового обеспечения на 2020 г. очередной финансовый год, рублей 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</si>
  <si>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</si>
  <si>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</si>
  <si>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</si>
  <si>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Руководитель экономического отдела:</t>
  </si>
  <si>
    <r>
      <t xml:space="preserve">/ </t>
    </r>
    <r>
      <rPr>
        <u val="single"/>
        <sz val="12"/>
        <rFont val="Times New Roman"/>
        <family val="1"/>
      </rPr>
      <t>О.В. Зайнулина</t>
    </r>
  </si>
  <si>
    <r>
      <t xml:space="preserve">Тел. </t>
    </r>
    <r>
      <rPr>
        <u val="single"/>
        <sz val="12"/>
        <rFont val="Times New Roman"/>
        <family val="1"/>
      </rPr>
      <t>8 (34791) 6-11-86</t>
    </r>
  </si>
  <si>
    <t>VI. Сведения о средствах, поступающих во временное распоряжение учреждения (подразделения) на 1 января 2019 г.</t>
  </si>
  <si>
    <t>Поступление</t>
  </si>
  <si>
    <t>Выбытие</t>
  </si>
  <si>
    <t>VII. Справочная информация</t>
  </si>
  <si>
    <t>Объем публичных обязательств, всего:</t>
  </si>
  <si>
    <t>Объем бюджетных инвестиций, всего:</t>
  </si>
  <si>
    <t>Объем средств, поступивших во временное распоряжение, всего</t>
  </si>
  <si>
    <t xml:space="preserve">Объем финансового обеспечения на 2021 г. очередной финансовый год, рублей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</si>
</sst>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rgb="FF222222"/>
      <name val="Times New Roman"/>
      <family val="1"/>
    </font>
    <font>
      <sz val="12"/>
      <color rgb="FF22222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0">
    <xf numFmtId="0" fontId="0" fillId="0" borderId="0" xfId="0" applyAlignment="1">
      <alignment/>
    </xf>
    <xf numFmtId="43" fontId="19" fillId="0" borderId="0" xfId="60" applyFont="1" applyAlignment="1">
      <alignment/>
    </xf>
    <xf numFmtId="43" fontId="19" fillId="0" borderId="0" xfId="60" applyFont="1" applyAlignment="1">
      <alignment horizontal="center"/>
    </xf>
    <xf numFmtId="43" fontId="20" fillId="0" borderId="0" xfId="60" applyFont="1" applyAlignment="1">
      <alignment horizontal="center"/>
    </xf>
    <xf numFmtId="43" fontId="22" fillId="0" borderId="0" xfId="60" applyFont="1" applyAlignment="1">
      <alignment/>
    </xf>
    <xf numFmtId="43" fontId="22" fillId="0" borderId="10" xfId="60" applyFont="1" applyBorder="1" applyAlignment="1">
      <alignment/>
    </xf>
    <xf numFmtId="43" fontId="22" fillId="0" borderId="0" xfId="60" applyFont="1" applyAlignment="1">
      <alignment horizontal="right"/>
    </xf>
    <xf numFmtId="43" fontId="20" fillId="0" borderId="11" xfId="60" applyFont="1" applyBorder="1" applyAlignment="1">
      <alignment horizontal="center"/>
    </xf>
    <xf numFmtId="43" fontId="20" fillId="0" borderId="0" xfId="60" applyFont="1" applyAlignment="1">
      <alignment/>
    </xf>
    <xf numFmtId="43" fontId="20" fillId="0" borderId="0" xfId="60" applyFont="1" applyAlignment="1">
      <alignment horizontal="right"/>
    </xf>
    <xf numFmtId="43" fontId="20" fillId="0" borderId="0" xfId="60" applyFont="1" applyAlignment="1">
      <alignment/>
    </xf>
    <xf numFmtId="43" fontId="20" fillId="0" borderId="0" xfId="60" applyFont="1" applyBorder="1" applyAlignment="1">
      <alignment horizontal="center" wrapText="1"/>
    </xf>
    <xf numFmtId="43" fontId="20" fillId="0" borderId="0" xfId="60" applyFont="1" applyAlignment="1">
      <alignment wrapText="1"/>
    </xf>
    <xf numFmtId="0" fontId="24" fillId="24" borderId="0" xfId="0" applyFont="1" applyFill="1" applyAlignment="1" applyProtection="1">
      <alignment/>
      <protection locked="0"/>
    </xf>
    <xf numFmtId="0" fontId="24" fillId="24" borderId="0" xfId="0" applyFont="1" applyFill="1" applyAlignment="1" applyProtection="1">
      <alignment/>
      <protection/>
    </xf>
    <xf numFmtId="0" fontId="25" fillId="24" borderId="0" xfId="0" applyFont="1" applyFill="1" applyAlignment="1" applyProtection="1">
      <alignment/>
      <protection locked="0"/>
    </xf>
    <xf numFmtId="0" fontId="25" fillId="24" borderId="0" xfId="0" applyFont="1" applyFill="1" applyAlignment="1" applyProtection="1">
      <alignment/>
      <protection/>
    </xf>
    <xf numFmtId="2" fontId="24" fillId="24" borderId="0" xfId="0" applyNumberFormat="1" applyFont="1" applyFill="1" applyAlignment="1" applyProtection="1">
      <alignment/>
      <protection locked="0"/>
    </xf>
    <xf numFmtId="0" fontId="24" fillId="24" borderId="0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 horizontal="center" vertical="top" wrapText="1"/>
      <protection/>
    </xf>
    <xf numFmtId="0" fontId="20" fillId="24" borderId="11" xfId="0" applyFont="1" applyFill="1" applyBorder="1" applyAlignment="1" applyProtection="1">
      <alignment horizontal="center"/>
      <protection/>
    </xf>
    <xf numFmtId="0" fontId="21" fillId="24" borderId="11" xfId="0" applyFont="1" applyFill="1" applyBorder="1" applyAlignment="1" applyProtection="1">
      <alignment horizontal="center" vertical="top" wrapText="1"/>
      <protection/>
    </xf>
    <xf numFmtId="0" fontId="21" fillId="24" borderId="11" xfId="0" applyFont="1" applyFill="1" applyBorder="1" applyAlignment="1" applyProtection="1">
      <alignment horizontal="center"/>
      <protection/>
    </xf>
    <xf numFmtId="0" fontId="20" fillId="24" borderId="11" xfId="0" applyFont="1" applyFill="1" applyBorder="1" applyAlignment="1" applyProtection="1">
      <alignment vertical="top" wrapText="1"/>
      <protection/>
    </xf>
    <xf numFmtId="0" fontId="20" fillId="24" borderId="11" xfId="0" applyFont="1" applyFill="1" applyBorder="1" applyAlignment="1" applyProtection="1">
      <alignment horizontal="center" vertical="top" wrapText="1"/>
      <protection locked="0"/>
    </xf>
    <xf numFmtId="0" fontId="20" fillId="24" borderId="0" xfId="0" applyFont="1" applyFill="1" applyAlignment="1" applyProtection="1">
      <alignment horizontal="center"/>
      <protection/>
    </xf>
    <xf numFmtId="43" fontId="20" fillId="0" borderId="11" xfId="60" applyFont="1" applyBorder="1" applyAlignment="1">
      <alignment horizontal="center" vertical="center"/>
    </xf>
    <xf numFmtId="49" fontId="20" fillId="0" borderId="11" xfId="60" applyNumberFormat="1" applyFont="1" applyBorder="1" applyAlignment="1">
      <alignment horizontal="center" vertical="center"/>
    </xf>
    <xf numFmtId="0" fontId="20" fillId="24" borderId="11" xfId="0" applyNumberFormat="1" applyFont="1" applyFill="1" applyBorder="1" applyAlignment="1" applyProtection="1">
      <alignment horizontal="center" vertical="top" wrapText="1"/>
      <protection/>
    </xf>
    <xf numFmtId="2" fontId="20" fillId="24" borderId="11" xfId="0" applyNumberFormat="1" applyFont="1" applyFill="1" applyBorder="1" applyAlignment="1" applyProtection="1">
      <alignment horizontal="center" vertical="top" wrapText="1"/>
      <protection locked="0"/>
    </xf>
    <xf numFmtId="2" fontId="20" fillId="24" borderId="11" xfId="0" applyNumberFormat="1" applyFont="1" applyFill="1" applyBorder="1" applyAlignment="1" applyProtection="1">
      <alignment horizontal="center" vertical="top" wrapText="1"/>
      <protection/>
    </xf>
    <xf numFmtId="0" fontId="20" fillId="24" borderId="11" xfId="0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Alignment="1" applyProtection="1">
      <alignment horizontal="center" vertical="center"/>
      <protection locked="0"/>
    </xf>
    <xf numFmtId="0" fontId="20" fillId="24" borderId="0" xfId="0" applyFont="1" applyFill="1" applyAlignment="1" applyProtection="1">
      <alignment horizontal="center" vertical="center"/>
      <protection/>
    </xf>
    <xf numFmtId="49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4" borderId="12" xfId="0" applyNumberFormat="1" applyFont="1" applyFill="1" applyBorder="1" applyAlignment="1" applyProtection="1">
      <alignment horizontal="center" vertical="center" wrapText="1"/>
      <protection/>
    </xf>
    <xf numFmtId="0" fontId="28" fillId="25" borderId="11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left" vertical="center" wrapText="1"/>
    </xf>
    <xf numFmtId="0" fontId="20" fillId="24" borderId="0" xfId="0" applyFont="1" applyFill="1" applyAlignment="1" applyProtection="1">
      <alignment horizontal="left"/>
      <protection locked="0"/>
    </xf>
    <xf numFmtId="0" fontId="20" fillId="24" borderId="0" xfId="0" applyFont="1" applyFill="1" applyAlignment="1" applyProtection="1">
      <alignment horizontal="left"/>
      <protection/>
    </xf>
    <xf numFmtId="0" fontId="20" fillId="24" borderId="11" xfId="0" applyFont="1" applyFill="1" applyBorder="1" applyAlignment="1" applyProtection="1">
      <alignment horizontal="left" vertical="top" wrapText="1"/>
      <protection/>
    </xf>
    <xf numFmtId="0" fontId="21" fillId="24" borderId="11" xfId="0" applyFont="1" applyFill="1" applyBorder="1" applyAlignment="1" applyProtection="1">
      <alignment horizontal="left" vertical="top" wrapText="1"/>
      <protection/>
    </xf>
    <xf numFmtId="0" fontId="21" fillId="24" borderId="12" xfId="0" applyFont="1" applyFill="1" applyBorder="1" applyAlignment="1" applyProtection="1">
      <alignment horizontal="left" vertical="top" wrapText="1"/>
      <protection/>
    </xf>
    <xf numFmtId="0" fontId="28" fillId="25" borderId="11" xfId="0" applyFont="1" applyFill="1" applyBorder="1" applyAlignment="1">
      <alignment horizontal="left" vertical="center" wrapText="1"/>
    </xf>
    <xf numFmtId="0" fontId="20" fillId="24" borderId="0" xfId="0" applyFont="1" applyFill="1" applyAlignment="1" applyProtection="1">
      <alignment horizontal="center"/>
      <protection locked="0"/>
    </xf>
    <xf numFmtId="0" fontId="29" fillId="25" borderId="11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/>
    </xf>
    <xf numFmtId="0" fontId="29" fillId="25" borderId="12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49" fontId="29" fillId="25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/>
    </xf>
    <xf numFmtId="43" fontId="20" fillId="24" borderId="11" xfId="60" applyFont="1" applyFill="1" applyBorder="1" applyAlignment="1" applyProtection="1">
      <alignment horizontal="center" vertical="top"/>
      <protection/>
    </xf>
    <xf numFmtId="43" fontId="20" fillId="24" borderId="11" xfId="60" applyFont="1" applyFill="1" applyBorder="1" applyAlignment="1" applyProtection="1">
      <alignment horizontal="center" vertical="top"/>
      <protection locked="0"/>
    </xf>
    <xf numFmtId="43" fontId="20" fillId="0" borderId="11" xfId="60" applyFont="1" applyFill="1" applyBorder="1" applyAlignment="1" applyProtection="1">
      <alignment horizontal="center" vertical="top"/>
      <protection locked="0"/>
    </xf>
    <xf numFmtId="43" fontId="21" fillId="24" borderId="12" xfId="0" applyNumberFormat="1" applyFont="1" applyFill="1" applyBorder="1" applyAlignment="1" applyProtection="1">
      <alignment horizontal="center" vertical="top" wrapText="1"/>
      <protection/>
    </xf>
    <xf numFmtId="43" fontId="21" fillId="24" borderId="12" xfId="60" applyFont="1" applyFill="1" applyBorder="1" applyAlignment="1" applyProtection="1">
      <alignment horizontal="center" vertical="top" wrapText="1"/>
      <protection/>
    </xf>
    <xf numFmtId="43" fontId="28" fillId="25" borderId="11" xfId="0" applyNumberFormat="1" applyFont="1" applyFill="1" applyBorder="1" applyAlignment="1">
      <alignment horizontal="center" vertical="center" wrapText="1"/>
    </xf>
    <xf numFmtId="43" fontId="29" fillId="25" borderId="11" xfId="60" applyFont="1" applyFill="1" applyBorder="1" applyAlignment="1">
      <alignment horizontal="center" vertical="center" wrapText="1"/>
    </xf>
    <xf numFmtId="43" fontId="29" fillId="25" borderId="11" xfId="0" applyNumberFormat="1" applyFont="1" applyFill="1" applyBorder="1" applyAlignment="1">
      <alignment horizontal="center" vertical="center" wrapText="1"/>
    </xf>
    <xf numFmtId="43" fontId="28" fillId="25" borderId="11" xfId="60" applyFont="1" applyFill="1" applyBorder="1" applyAlignment="1">
      <alignment horizontal="center" vertical="center" wrapText="1"/>
    </xf>
    <xf numFmtId="0" fontId="20" fillId="26" borderId="11" xfId="0" applyFont="1" applyFill="1" applyBorder="1" applyAlignment="1" applyProtection="1">
      <alignment vertical="top" wrapText="1"/>
      <protection/>
    </xf>
    <xf numFmtId="43" fontId="20" fillId="24" borderId="13" xfId="60" applyFont="1" applyFill="1" applyBorder="1" applyAlignment="1" applyProtection="1">
      <alignment horizontal="center" vertical="top"/>
      <protection/>
    </xf>
    <xf numFmtId="43" fontId="20" fillId="24" borderId="11" xfId="60" applyFont="1" applyFill="1" applyBorder="1" applyAlignment="1" applyProtection="1">
      <alignment vertical="top"/>
      <protection locked="0"/>
    </xf>
    <xf numFmtId="4" fontId="20" fillId="24" borderId="11" xfId="0" applyNumberFormat="1" applyFont="1" applyFill="1" applyBorder="1" applyAlignment="1" applyProtection="1">
      <alignment horizontal="center" vertical="top" wrapText="1"/>
      <protection locked="0"/>
    </xf>
    <xf numFmtId="4" fontId="28" fillId="25" borderId="11" xfId="0" applyNumberFormat="1" applyFont="1" applyFill="1" applyBorder="1" applyAlignment="1">
      <alignment horizontal="center" vertical="center" wrapText="1"/>
    </xf>
    <xf numFmtId="4" fontId="29" fillId="25" borderId="11" xfId="0" applyNumberFormat="1" applyFont="1" applyFill="1" applyBorder="1" applyAlignment="1">
      <alignment horizontal="center" vertical="center" wrapText="1"/>
    </xf>
    <xf numFmtId="4" fontId="21" fillId="24" borderId="11" xfId="0" applyNumberFormat="1" applyFont="1" applyFill="1" applyBorder="1" applyAlignment="1" applyProtection="1">
      <alignment horizontal="center" vertical="top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49" fontId="21" fillId="24" borderId="12" xfId="0" applyNumberFormat="1" applyFont="1" applyFill="1" applyBorder="1" applyAlignment="1" applyProtection="1">
      <alignment horizontal="center" vertical="center" wrapText="1"/>
      <protection/>
    </xf>
    <xf numFmtId="4" fontId="29" fillId="25" borderId="11" xfId="0" applyNumberFormat="1" applyFont="1" applyFill="1" applyBorder="1" applyAlignment="1">
      <alignment horizontal="right" vertical="center" wrapText="1"/>
    </xf>
    <xf numFmtId="4" fontId="29" fillId="25" borderId="11" xfId="60" applyNumberFormat="1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 applyProtection="1">
      <alignment horizontal="center" vertical="center" wrapText="1"/>
      <protection/>
    </xf>
    <xf numFmtId="43" fontId="29" fillId="25" borderId="11" xfId="60" applyFont="1" applyFill="1" applyBorder="1" applyAlignment="1">
      <alignment horizontal="left" vertical="center" wrapText="1"/>
    </xf>
    <xf numFmtId="43" fontId="20" fillId="25" borderId="11" xfId="60" applyFont="1" applyFill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2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49" fontId="22" fillId="0" borderId="11" xfId="0" applyNumberFormat="1" applyFont="1" applyBorder="1" applyAlignment="1">
      <alignment horizontal="center"/>
    </xf>
    <xf numFmtId="4" fontId="22" fillId="0" borderId="11" xfId="0" applyNumberFormat="1" applyFont="1" applyBorder="1" applyAlignment="1">
      <alignment/>
    </xf>
    <xf numFmtId="0" fontId="20" fillId="0" borderId="0" xfId="0" applyFont="1" applyAlignment="1">
      <alignment horizontal="center" vertical="top"/>
    </xf>
    <xf numFmtId="0" fontId="22" fillId="0" borderId="11" xfId="0" applyFont="1" applyBorder="1" applyAlignment="1">
      <alignment wrapText="1"/>
    </xf>
    <xf numFmtId="0" fontId="22" fillId="0" borderId="0" xfId="0" applyFont="1" applyAlignment="1">
      <alignment/>
    </xf>
    <xf numFmtId="43" fontId="29" fillId="26" borderId="11" xfId="60" applyFont="1" applyFill="1" applyBorder="1" applyAlignment="1">
      <alignment horizontal="left" vertical="center" wrapText="1"/>
    </xf>
    <xf numFmtId="49" fontId="20" fillId="0" borderId="14" xfId="60" applyNumberFormat="1" applyFont="1" applyBorder="1" applyAlignment="1">
      <alignment horizontal="left" vertical="center" wrapText="1"/>
    </xf>
    <xf numFmtId="49" fontId="20" fillId="0" borderId="15" xfId="60" applyNumberFormat="1" applyFont="1" applyBorder="1" applyAlignment="1">
      <alignment horizontal="left" vertical="center" wrapText="1"/>
    </xf>
    <xf numFmtId="49" fontId="20" fillId="0" borderId="16" xfId="60" applyNumberFormat="1" applyFont="1" applyBorder="1" applyAlignment="1">
      <alignment horizontal="left" vertical="center" wrapText="1"/>
    </xf>
    <xf numFmtId="43" fontId="20" fillId="0" borderId="11" xfId="60" applyFont="1" applyBorder="1" applyAlignment="1">
      <alignment horizontal="left" vertical="center" wrapText="1"/>
    </xf>
    <xf numFmtId="43" fontId="20" fillId="26" borderId="11" xfId="60" applyFont="1" applyFill="1" applyBorder="1" applyAlignment="1">
      <alignment horizontal="center" wrapText="1"/>
    </xf>
    <xf numFmtId="43" fontId="22" fillId="0" borderId="10" xfId="60" applyFont="1" applyBorder="1" applyAlignment="1">
      <alignment horizontal="center" wrapText="1"/>
    </xf>
    <xf numFmtId="43" fontId="20" fillId="0" borderId="0" xfId="60" applyFont="1" applyAlignment="1">
      <alignment horizontal="center"/>
    </xf>
    <xf numFmtId="43" fontId="20" fillId="0" borderId="14" xfId="60" applyFont="1" applyBorder="1" applyAlignment="1">
      <alignment horizontal="left" vertical="center" wrapText="1"/>
    </xf>
    <xf numFmtId="43" fontId="20" fillId="0" borderId="15" xfId="60" applyFont="1" applyBorder="1" applyAlignment="1">
      <alignment horizontal="left" vertical="center" wrapText="1"/>
    </xf>
    <xf numFmtId="43" fontId="20" fillId="0" borderId="16" xfId="60" applyFont="1" applyBorder="1" applyAlignment="1">
      <alignment horizontal="left" vertical="center" wrapText="1"/>
    </xf>
    <xf numFmtId="43" fontId="19" fillId="0" borderId="17" xfId="60" applyFont="1" applyBorder="1" applyAlignment="1">
      <alignment horizontal="center"/>
    </xf>
    <xf numFmtId="43" fontId="19" fillId="0" borderId="0" xfId="60" applyFont="1" applyAlignment="1">
      <alignment horizontal="center"/>
    </xf>
    <xf numFmtId="43" fontId="22" fillId="0" borderId="17" xfId="60" applyFont="1" applyBorder="1" applyAlignment="1">
      <alignment horizontal="center" vertical="center"/>
    </xf>
    <xf numFmtId="49" fontId="20" fillId="0" borderId="18" xfId="60" applyNumberFormat="1" applyFont="1" applyBorder="1" applyAlignment="1">
      <alignment horizontal="left" vertical="center" wrapText="1"/>
    </xf>
    <xf numFmtId="49" fontId="20" fillId="0" borderId="17" xfId="60" applyNumberFormat="1" applyFont="1" applyBorder="1" applyAlignment="1">
      <alignment horizontal="left" vertical="center" wrapText="1"/>
    </xf>
    <xf numFmtId="49" fontId="20" fillId="0" borderId="19" xfId="60" applyNumberFormat="1" applyFont="1" applyBorder="1" applyAlignment="1">
      <alignment horizontal="left" vertical="center" wrapText="1"/>
    </xf>
    <xf numFmtId="49" fontId="20" fillId="0" borderId="20" xfId="60" applyNumberFormat="1" applyFont="1" applyBorder="1" applyAlignment="1">
      <alignment horizontal="left" vertical="center" wrapText="1"/>
    </xf>
    <xf numFmtId="49" fontId="20" fillId="0" borderId="10" xfId="60" applyNumberFormat="1" applyFont="1" applyBorder="1" applyAlignment="1">
      <alignment horizontal="left" vertical="center" wrapText="1"/>
    </xf>
    <xf numFmtId="49" fontId="20" fillId="0" borderId="21" xfId="60" applyNumberFormat="1" applyFont="1" applyBorder="1" applyAlignment="1">
      <alignment horizontal="left" vertical="center" wrapText="1"/>
    </xf>
    <xf numFmtId="43" fontId="20" fillId="0" borderId="18" xfId="60" applyFont="1" applyBorder="1" applyAlignment="1">
      <alignment horizontal="left" vertical="center" wrapText="1"/>
    </xf>
    <xf numFmtId="43" fontId="20" fillId="0" borderId="17" xfId="60" applyFont="1" applyBorder="1" applyAlignment="1">
      <alignment horizontal="left" vertical="center" wrapText="1"/>
    </xf>
    <xf numFmtId="43" fontId="20" fillId="0" borderId="19" xfId="60" applyFont="1" applyBorder="1" applyAlignment="1">
      <alignment horizontal="left" vertical="center" wrapText="1"/>
    </xf>
    <xf numFmtId="43" fontId="20" fillId="0" borderId="20" xfId="60" applyFont="1" applyBorder="1" applyAlignment="1">
      <alignment horizontal="left" vertical="center" wrapText="1"/>
    </xf>
    <xf numFmtId="43" fontId="20" fillId="0" borderId="10" xfId="60" applyFont="1" applyBorder="1" applyAlignment="1">
      <alignment horizontal="left" vertical="center" wrapText="1"/>
    </xf>
    <xf numFmtId="43" fontId="20" fillId="0" borderId="21" xfId="60" applyFont="1" applyBorder="1" applyAlignment="1">
      <alignment horizontal="left" vertical="center" wrapText="1"/>
    </xf>
    <xf numFmtId="43" fontId="22" fillId="0" borderId="17" xfId="60" applyFont="1" applyBorder="1" applyAlignment="1">
      <alignment horizontal="center"/>
    </xf>
    <xf numFmtId="43" fontId="22" fillId="0" borderId="0" xfId="60" applyFont="1" applyAlignment="1">
      <alignment horizontal="center"/>
    </xf>
    <xf numFmtId="43" fontId="21" fillId="26" borderId="11" xfId="60" applyFont="1" applyFill="1" applyBorder="1" applyAlignment="1">
      <alignment horizontal="center" wrapText="1"/>
    </xf>
    <xf numFmtId="43" fontId="20" fillId="26" borderId="14" xfId="60" applyFont="1" applyFill="1" applyBorder="1" applyAlignment="1">
      <alignment horizontal="center" wrapText="1"/>
    </xf>
    <xf numFmtId="43" fontId="20" fillId="26" borderId="15" xfId="60" applyFont="1" applyFill="1" applyBorder="1" applyAlignment="1">
      <alignment horizontal="center" wrapText="1"/>
    </xf>
    <xf numFmtId="43" fontId="20" fillId="26" borderId="16" xfId="60" applyFont="1" applyFill="1" applyBorder="1" applyAlignment="1">
      <alignment horizontal="center" wrapText="1"/>
    </xf>
    <xf numFmtId="49" fontId="20" fillId="0" borderId="11" xfId="60" applyNumberFormat="1" applyFont="1" applyBorder="1" applyAlignment="1">
      <alignment horizontal="left" vertical="center" wrapText="1"/>
    </xf>
    <xf numFmtId="43" fontId="22" fillId="0" borderId="0" xfId="60" applyFont="1" applyBorder="1" applyAlignment="1">
      <alignment horizontal="center"/>
    </xf>
    <xf numFmtId="43" fontId="20" fillId="0" borderId="10" xfId="60" applyFont="1" applyBorder="1" applyAlignment="1">
      <alignment horizontal="center" wrapText="1"/>
    </xf>
    <xf numFmtId="49" fontId="20" fillId="0" borderId="11" xfId="60" applyNumberFormat="1" applyFont="1" applyBorder="1" applyAlignment="1">
      <alignment horizontal="center" vertical="center"/>
    </xf>
    <xf numFmtId="0" fontId="20" fillId="24" borderId="0" xfId="0" applyFont="1" applyFill="1" applyAlignment="1" applyProtection="1">
      <alignment horizontal="center" wrapText="1"/>
      <protection/>
    </xf>
    <xf numFmtId="0" fontId="24" fillId="24" borderId="0" xfId="0" applyFont="1" applyFill="1" applyAlignment="1" applyProtection="1">
      <alignment horizontal="center" wrapText="1"/>
      <protection/>
    </xf>
    <xf numFmtId="0" fontId="21" fillId="24" borderId="0" xfId="0" applyFont="1" applyFill="1" applyAlignment="1" applyProtection="1">
      <alignment horizontal="center" wrapText="1"/>
      <protection/>
    </xf>
    <xf numFmtId="0" fontId="20" fillId="24" borderId="11" xfId="0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Alignment="1" applyProtection="1">
      <alignment horizontal="center"/>
      <protection/>
    </xf>
    <xf numFmtId="0" fontId="20" fillId="24" borderId="11" xfId="0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60;&#1061;&#1044;%20&#1051;&#1080;&#1094;&#1077;&#1081;%20&#8470;1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здел 2"/>
      <sheetName val="2019"/>
      <sheetName val="2020"/>
      <sheetName val="2021"/>
      <sheetName val="Лист2"/>
      <sheetName val="Лист4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1"/>
  <sheetViews>
    <sheetView zoomScalePageLayoutView="0" workbookViewId="0" topLeftCell="A43">
      <selection activeCell="A31" sqref="A31:J43"/>
    </sheetView>
  </sheetViews>
  <sheetFormatPr defaultColWidth="9.00390625" defaultRowHeight="12.75"/>
  <cols>
    <col min="1" max="1" width="17.00390625" style="1" customWidth="1"/>
    <col min="2" max="4" width="9.125" style="1" customWidth="1"/>
    <col min="5" max="5" width="8.25390625" style="1" customWidth="1"/>
    <col min="6" max="8" width="9.125" style="1" customWidth="1"/>
    <col min="9" max="9" width="16.125" style="1" customWidth="1"/>
    <col min="10" max="10" width="16.625" style="1" customWidth="1"/>
    <col min="11" max="16384" width="9.125" style="1" customWidth="1"/>
  </cols>
  <sheetData>
    <row r="1" spans="1:10" ht="15">
      <c r="A1" s="118" t="s">
        <v>254</v>
      </c>
      <c r="B1" s="118"/>
      <c r="C1" s="118"/>
      <c r="D1" s="118"/>
      <c r="G1" s="118" t="s">
        <v>2</v>
      </c>
      <c r="H1" s="118"/>
      <c r="I1" s="118"/>
      <c r="J1" s="118"/>
    </row>
    <row r="2" spans="1:10" ht="28.5" customHeight="1">
      <c r="A2" s="97" t="s">
        <v>255</v>
      </c>
      <c r="B2" s="97"/>
      <c r="C2" s="97"/>
      <c r="D2" s="97"/>
      <c r="G2" s="97" t="s">
        <v>257</v>
      </c>
      <c r="H2" s="97"/>
      <c r="I2" s="97"/>
      <c r="J2" s="97"/>
    </row>
    <row r="3" spans="1:10" ht="15">
      <c r="A3" s="104" t="s">
        <v>256</v>
      </c>
      <c r="B3" s="104"/>
      <c r="C3" s="104"/>
      <c r="D3" s="104"/>
      <c r="G3" s="104" t="s">
        <v>29</v>
      </c>
      <c r="H3" s="104"/>
      <c r="I3" s="104"/>
      <c r="J3" s="104"/>
    </row>
    <row r="4" spans="1:10" ht="15">
      <c r="A4" s="4"/>
      <c r="B4" s="4"/>
      <c r="C4" s="4"/>
      <c r="D4" s="4"/>
      <c r="G4" s="4"/>
      <c r="H4" s="4"/>
      <c r="I4" s="4"/>
      <c r="J4" s="4"/>
    </row>
    <row r="5" spans="1:10" ht="15">
      <c r="A5" s="4" t="s">
        <v>27</v>
      </c>
      <c r="B5" s="4"/>
      <c r="C5" s="5" t="s">
        <v>28</v>
      </c>
      <c r="D5" s="5"/>
      <c r="G5" s="4" t="s">
        <v>27</v>
      </c>
      <c r="H5" s="4"/>
      <c r="I5" s="5" t="s">
        <v>258</v>
      </c>
      <c r="J5" s="5"/>
    </row>
    <row r="6" spans="1:10" ht="15">
      <c r="A6" s="6" t="s">
        <v>3</v>
      </c>
      <c r="B6" s="124" t="s">
        <v>0</v>
      </c>
      <c r="C6" s="124"/>
      <c r="D6" s="124"/>
      <c r="G6" s="6" t="s">
        <v>3</v>
      </c>
      <c r="H6" s="4"/>
      <c r="I6" s="117" t="s">
        <v>0</v>
      </c>
      <c r="J6" s="117"/>
    </row>
    <row r="7" spans="1:10" ht="15">
      <c r="A7" s="118" t="s">
        <v>265</v>
      </c>
      <c r="B7" s="118"/>
      <c r="C7" s="118"/>
      <c r="D7" s="118"/>
      <c r="G7" s="118" t="s">
        <v>265</v>
      </c>
      <c r="H7" s="118"/>
      <c r="I7" s="118"/>
      <c r="J7" s="118"/>
    </row>
    <row r="9" spans="2:9" ht="15.75">
      <c r="B9" s="98" t="s">
        <v>30</v>
      </c>
      <c r="C9" s="98"/>
      <c r="D9" s="98"/>
      <c r="E9" s="98"/>
      <c r="F9" s="98"/>
      <c r="G9" s="98"/>
      <c r="H9" s="98"/>
      <c r="I9" s="98"/>
    </row>
    <row r="10" spans="2:9" ht="15.75">
      <c r="B10" s="98" t="s">
        <v>266</v>
      </c>
      <c r="C10" s="98"/>
      <c r="D10" s="98"/>
      <c r="E10" s="98"/>
      <c r="F10" s="98"/>
      <c r="G10" s="98"/>
      <c r="H10" s="98"/>
      <c r="I10" s="98"/>
    </row>
    <row r="12" spans="2:9" ht="51.75" customHeight="1">
      <c r="B12" s="125" t="s">
        <v>250</v>
      </c>
      <c r="C12" s="125"/>
      <c r="D12" s="125"/>
      <c r="E12" s="125"/>
      <c r="F12" s="125"/>
      <c r="G12" s="125"/>
      <c r="H12" s="125"/>
      <c r="I12" s="125"/>
    </row>
    <row r="13" spans="3:8" ht="12.75">
      <c r="C13" s="103" t="s">
        <v>31</v>
      </c>
      <c r="D13" s="103"/>
      <c r="E13" s="103"/>
      <c r="F13" s="103"/>
      <c r="G13" s="103"/>
      <c r="H13" s="103"/>
    </row>
    <row r="14" spans="3:8" ht="12.75">
      <c r="C14" s="2"/>
      <c r="D14" s="2"/>
      <c r="E14" s="2"/>
      <c r="F14" s="2"/>
      <c r="G14" s="2"/>
      <c r="H14" s="2"/>
    </row>
    <row r="15" spans="2:9" ht="28.5" customHeight="1">
      <c r="B15" s="97" t="s">
        <v>251</v>
      </c>
      <c r="C15" s="97"/>
      <c r="D15" s="97"/>
      <c r="E15" s="97"/>
      <c r="F15" s="97"/>
      <c r="G15" s="97"/>
      <c r="H15" s="97"/>
      <c r="I15" s="97"/>
    </row>
    <row r="16" spans="2:9" ht="17.25" customHeight="1">
      <c r="B16" s="102" t="s">
        <v>42</v>
      </c>
      <c r="C16" s="102"/>
      <c r="D16" s="102"/>
      <c r="E16" s="102"/>
      <c r="F16" s="102"/>
      <c r="G16" s="102"/>
      <c r="H16" s="102"/>
      <c r="I16" s="102"/>
    </row>
    <row r="17" spans="2:9" ht="8.25" customHeight="1">
      <c r="B17" s="11"/>
      <c r="C17" s="11"/>
      <c r="D17" s="11"/>
      <c r="E17" s="11"/>
      <c r="F17" s="11"/>
      <c r="G17" s="11"/>
      <c r="H17" s="11"/>
      <c r="I17" s="11"/>
    </row>
    <row r="18" spans="1:10" ht="15.75">
      <c r="A18" s="8"/>
      <c r="B18" s="8"/>
      <c r="C18" s="3"/>
      <c r="D18" s="3"/>
      <c r="E18" s="3"/>
      <c r="F18" s="3"/>
      <c r="G18" s="3"/>
      <c r="H18" s="3"/>
      <c r="J18" s="7" t="s">
        <v>32</v>
      </c>
    </row>
    <row r="19" spans="1:10" ht="15.75">
      <c r="A19" s="8"/>
      <c r="B19" s="8"/>
      <c r="C19" s="9"/>
      <c r="D19" s="9"/>
      <c r="E19" s="9"/>
      <c r="F19" s="9"/>
      <c r="G19" s="9"/>
      <c r="I19" s="9" t="s">
        <v>7</v>
      </c>
      <c r="J19" s="26" t="s">
        <v>267</v>
      </c>
    </row>
    <row r="20" spans="1:10" ht="15.75">
      <c r="A20" s="8"/>
      <c r="B20" s="8"/>
      <c r="C20" s="9"/>
      <c r="D20" s="9"/>
      <c r="E20" s="9"/>
      <c r="F20" s="9"/>
      <c r="G20" s="9"/>
      <c r="I20" s="9" t="s">
        <v>33</v>
      </c>
      <c r="J20" s="26" t="s">
        <v>259</v>
      </c>
    </row>
    <row r="21" spans="1:10" ht="15.75">
      <c r="A21" s="8"/>
      <c r="B21" s="8"/>
      <c r="C21" s="9"/>
      <c r="D21" s="9"/>
      <c r="E21" s="9"/>
      <c r="F21" s="9"/>
      <c r="G21" s="9"/>
      <c r="I21" s="9" t="s">
        <v>8</v>
      </c>
      <c r="J21" s="26"/>
    </row>
    <row r="22" spans="1:10" ht="15.75">
      <c r="A22" s="8"/>
      <c r="B22" s="8"/>
      <c r="C22" s="9"/>
      <c r="D22" s="9"/>
      <c r="E22" s="9"/>
      <c r="F22" s="9"/>
      <c r="G22" s="9"/>
      <c r="I22" s="9" t="s">
        <v>34</v>
      </c>
      <c r="J22" s="27">
        <v>775</v>
      </c>
    </row>
    <row r="23" spans="1:10" ht="15.75">
      <c r="A23" s="8"/>
      <c r="B23" s="8"/>
      <c r="C23" s="9"/>
      <c r="D23" s="9"/>
      <c r="E23" s="9"/>
      <c r="F23" s="9"/>
      <c r="G23" s="9"/>
      <c r="I23" s="9" t="s">
        <v>35</v>
      </c>
      <c r="J23" s="27" t="s">
        <v>252</v>
      </c>
    </row>
    <row r="24" spans="1:10" ht="15.75">
      <c r="A24" s="8"/>
      <c r="B24" s="8"/>
      <c r="C24" s="9"/>
      <c r="D24" s="9"/>
      <c r="E24" s="9"/>
      <c r="F24" s="9"/>
      <c r="G24" s="9"/>
      <c r="I24" s="9" t="s">
        <v>6</v>
      </c>
      <c r="J24" s="27" t="s">
        <v>26</v>
      </c>
    </row>
    <row r="25" spans="1:10" ht="15.75">
      <c r="A25" s="8"/>
      <c r="B25" s="8"/>
      <c r="D25" s="10"/>
      <c r="E25" s="10"/>
      <c r="F25" s="10"/>
      <c r="G25" s="10"/>
      <c r="H25" s="10"/>
      <c r="I25" s="9" t="s">
        <v>36</v>
      </c>
      <c r="J25" s="27" t="s">
        <v>37</v>
      </c>
    </row>
    <row r="26" spans="9:10" ht="15.75">
      <c r="I26" s="9" t="s">
        <v>38</v>
      </c>
      <c r="J26" s="126" t="s">
        <v>253</v>
      </c>
    </row>
    <row r="27" spans="9:10" ht="15.75">
      <c r="I27" s="9" t="s">
        <v>39</v>
      </c>
      <c r="J27" s="126"/>
    </row>
    <row r="28" spans="9:10" ht="15.75">
      <c r="I28" s="9" t="s">
        <v>40</v>
      </c>
      <c r="J28" s="126"/>
    </row>
    <row r="29" spans="9:10" ht="15.75">
      <c r="I29" s="9" t="s">
        <v>41</v>
      </c>
      <c r="J29" s="126"/>
    </row>
    <row r="30" ht="6.75" customHeight="1"/>
    <row r="31" spans="1:10" s="8" customFormat="1" ht="15.75">
      <c r="A31" s="98" t="s">
        <v>43</v>
      </c>
      <c r="B31" s="98"/>
      <c r="C31" s="98"/>
      <c r="D31" s="98"/>
      <c r="E31" s="98"/>
      <c r="F31" s="98"/>
      <c r="G31" s="98"/>
      <c r="H31" s="98"/>
      <c r="I31" s="98"/>
      <c r="J31" s="98"/>
    </row>
    <row r="32" spans="1:10" s="8" customFormat="1" ht="11.25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8" customFormat="1" ht="409.5" customHeight="1">
      <c r="A33" s="10"/>
      <c r="B33" s="111" t="s">
        <v>44</v>
      </c>
      <c r="C33" s="112"/>
      <c r="D33" s="112"/>
      <c r="E33" s="112"/>
      <c r="F33" s="112"/>
      <c r="G33" s="113"/>
      <c r="H33" s="105" t="s">
        <v>243</v>
      </c>
      <c r="I33" s="106"/>
      <c r="J33" s="107"/>
    </row>
    <row r="34" spans="1:10" s="8" customFormat="1" ht="31.5" customHeight="1">
      <c r="A34" s="10"/>
      <c r="B34" s="114"/>
      <c r="C34" s="115"/>
      <c r="D34" s="115"/>
      <c r="E34" s="115"/>
      <c r="F34" s="115"/>
      <c r="G34" s="116"/>
      <c r="H34" s="108"/>
      <c r="I34" s="109"/>
      <c r="J34" s="110"/>
    </row>
    <row r="35" spans="1:10" s="8" customFormat="1" ht="198.75" customHeight="1">
      <c r="A35" s="10"/>
      <c r="B35" s="99" t="s">
        <v>44</v>
      </c>
      <c r="C35" s="100"/>
      <c r="D35" s="100"/>
      <c r="E35" s="100"/>
      <c r="F35" s="100"/>
      <c r="G35" s="101"/>
      <c r="H35" s="92" t="s">
        <v>244</v>
      </c>
      <c r="I35" s="93"/>
      <c r="J35" s="94"/>
    </row>
    <row r="36" spans="2:10" s="8" customFormat="1" ht="50.25" customHeight="1">
      <c r="B36" s="99" t="s">
        <v>45</v>
      </c>
      <c r="C36" s="100"/>
      <c r="D36" s="100"/>
      <c r="E36" s="100"/>
      <c r="F36" s="100"/>
      <c r="G36" s="101"/>
      <c r="H36" s="92" t="s">
        <v>245</v>
      </c>
      <c r="I36" s="93"/>
      <c r="J36" s="94"/>
    </row>
    <row r="37" spans="2:10" s="8" customFormat="1" ht="77.25" customHeight="1">
      <c r="B37" s="99" t="s">
        <v>46</v>
      </c>
      <c r="C37" s="100"/>
      <c r="D37" s="100"/>
      <c r="E37" s="100"/>
      <c r="F37" s="100"/>
      <c r="G37" s="101"/>
      <c r="H37" s="92" t="s">
        <v>246</v>
      </c>
      <c r="I37" s="93"/>
      <c r="J37" s="94"/>
    </row>
    <row r="38" spans="2:10" s="8" customFormat="1" ht="60.75" customHeight="1">
      <c r="B38" s="95" t="s">
        <v>47</v>
      </c>
      <c r="C38" s="95"/>
      <c r="D38" s="95"/>
      <c r="E38" s="95"/>
      <c r="F38" s="95"/>
      <c r="G38" s="95"/>
      <c r="H38" s="96" t="s">
        <v>79</v>
      </c>
      <c r="I38" s="96"/>
      <c r="J38" s="96"/>
    </row>
    <row r="39" spans="2:10" s="8" customFormat="1" ht="45" customHeight="1">
      <c r="B39" s="123" t="s">
        <v>48</v>
      </c>
      <c r="C39" s="123"/>
      <c r="D39" s="123"/>
      <c r="E39" s="123"/>
      <c r="F39" s="123"/>
      <c r="G39" s="123"/>
      <c r="H39" s="96" t="str">
        <f>H38</f>
        <v>-</v>
      </c>
      <c r="I39" s="96"/>
      <c r="J39" s="96"/>
    </row>
    <row r="40" spans="2:10" s="8" customFormat="1" ht="45" customHeight="1">
      <c r="B40" s="92" t="s">
        <v>49</v>
      </c>
      <c r="C40" s="93"/>
      <c r="D40" s="93"/>
      <c r="E40" s="93"/>
      <c r="F40" s="93"/>
      <c r="G40" s="94"/>
      <c r="H40" s="119" t="s">
        <v>79</v>
      </c>
      <c r="I40" s="119"/>
      <c r="J40" s="119"/>
    </row>
    <row r="41" spans="2:10" s="8" customFormat="1" ht="45" customHeight="1">
      <c r="B41" s="92" t="s">
        <v>50</v>
      </c>
      <c r="C41" s="93"/>
      <c r="D41" s="93"/>
      <c r="E41" s="93"/>
      <c r="F41" s="93"/>
      <c r="G41" s="94"/>
      <c r="H41" s="119" t="s">
        <v>79</v>
      </c>
      <c r="I41" s="119"/>
      <c r="J41" s="119"/>
    </row>
    <row r="42" spans="2:10" s="8" customFormat="1" ht="60" customHeight="1">
      <c r="B42" s="99" t="s">
        <v>51</v>
      </c>
      <c r="C42" s="100"/>
      <c r="D42" s="100"/>
      <c r="E42" s="100"/>
      <c r="F42" s="100"/>
      <c r="G42" s="101"/>
      <c r="H42" s="120" t="s">
        <v>79</v>
      </c>
      <c r="I42" s="121"/>
      <c r="J42" s="122"/>
    </row>
    <row r="43" spans="2:10" s="8" customFormat="1" ht="28.5" customHeight="1">
      <c r="B43" s="92" t="s">
        <v>52</v>
      </c>
      <c r="C43" s="93"/>
      <c r="D43" s="93"/>
      <c r="E43" s="93"/>
      <c r="F43" s="93"/>
      <c r="G43" s="94"/>
      <c r="H43" s="96" t="s">
        <v>79</v>
      </c>
      <c r="I43" s="96"/>
      <c r="J43" s="96"/>
    </row>
    <row r="44" spans="2:3" s="8" customFormat="1" ht="15.75">
      <c r="B44" s="12"/>
      <c r="C44" s="12"/>
    </row>
    <row r="45" spans="2:10" s="8" customFormat="1" ht="15.75">
      <c r="B45" s="12"/>
      <c r="C45" s="12"/>
      <c r="D45" s="12"/>
      <c r="E45" s="12"/>
      <c r="F45" s="12"/>
      <c r="G45" s="12"/>
      <c r="H45" s="12"/>
      <c r="I45" s="12"/>
      <c r="J45" s="12"/>
    </row>
    <row r="46" spans="2:10" s="8" customFormat="1" ht="15.75">
      <c r="B46" s="12"/>
      <c r="C46" s="12"/>
      <c r="D46" s="12"/>
      <c r="E46" s="12"/>
      <c r="F46" s="12"/>
      <c r="G46" s="12"/>
      <c r="H46" s="12"/>
      <c r="I46" s="12"/>
      <c r="J46" s="12"/>
    </row>
    <row r="47" spans="2:10" s="8" customFormat="1" ht="15.75">
      <c r="B47" s="12"/>
      <c r="C47" s="12"/>
      <c r="D47" s="12"/>
      <c r="E47" s="12"/>
      <c r="F47" s="12"/>
      <c r="G47" s="12"/>
      <c r="H47" s="12"/>
      <c r="I47" s="12"/>
      <c r="J47" s="12"/>
    </row>
    <row r="48" spans="2:10" s="8" customFormat="1" ht="15.75">
      <c r="B48" s="12"/>
      <c r="C48" s="12"/>
      <c r="D48" s="12"/>
      <c r="E48" s="12"/>
      <c r="F48" s="12"/>
      <c r="G48" s="12"/>
      <c r="H48" s="12"/>
      <c r="I48" s="12"/>
      <c r="J48" s="12"/>
    </row>
    <row r="49" spans="2:10" s="8" customFormat="1" ht="15.75">
      <c r="B49" s="12"/>
      <c r="C49" s="12"/>
      <c r="D49" s="12"/>
      <c r="E49" s="12"/>
      <c r="F49" s="12"/>
      <c r="G49" s="12"/>
      <c r="H49" s="12"/>
      <c r="I49" s="12"/>
      <c r="J49" s="12"/>
    </row>
    <row r="50" spans="2:10" s="8" customFormat="1" ht="15.75">
      <c r="B50" s="12"/>
      <c r="C50" s="12"/>
      <c r="D50" s="12"/>
      <c r="E50" s="12"/>
      <c r="F50" s="12"/>
      <c r="G50" s="12"/>
      <c r="H50" s="12"/>
      <c r="I50" s="12"/>
      <c r="J50" s="12"/>
    </row>
    <row r="51" spans="2:10" s="8" customFormat="1" ht="15.75">
      <c r="B51" s="12"/>
      <c r="C51" s="12"/>
      <c r="D51" s="12"/>
      <c r="E51" s="12"/>
      <c r="F51" s="12"/>
      <c r="G51" s="12"/>
      <c r="H51" s="12"/>
      <c r="I51" s="12"/>
      <c r="J51" s="12"/>
    </row>
    <row r="52" s="8" customFormat="1" ht="15.75"/>
    <row r="53" s="8" customFormat="1" ht="15.75"/>
    <row r="54" s="8" customFormat="1" ht="15.75"/>
    <row r="55" s="8" customFormat="1" ht="15.75"/>
    <row r="56" s="8" customFormat="1" ht="15.75"/>
    <row r="57" s="8" customFormat="1" ht="15.75"/>
    <row r="58" s="8" customFormat="1" ht="15.75"/>
    <row r="59" s="8" customFormat="1" ht="12.75" customHeight="1"/>
    <row r="60" s="8" customFormat="1" ht="12.75" customHeight="1"/>
    <row r="61" s="8" customFormat="1" ht="15.75"/>
    <row r="62" s="8" customFormat="1" ht="12.75" customHeight="1"/>
    <row r="63" s="8" customFormat="1" ht="12.75" customHeight="1"/>
    <row r="64" s="8" customFormat="1" ht="15.75"/>
    <row r="65" s="8" customFormat="1" ht="15.75"/>
    <row r="66" s="8" customFormat="1" ht="12.75" customHeight="1"/>
    <row r="67" s="8" customFormat="1" ht="12.75" customHeight="1"/>
    <row r="68" s="8" customFormat="1" ht="12.75" customHeight="1"/>
    <row r="69" s="8" customFormat="1" ht="15.75"/>
    <row r="70" s="8" customFormat="1" ht="15.75"/>
    <row r="71" s="8" customFormat="1" ht="12.75" customHeight="1"/>
    <row r="72" s="8" customFormat="1" ht="12.75" customHeight="1"/>
  </sheetData>
  <sheetProtection/>
  <mergeCells count="38">
    <mergeCell ref="A1:D1"/>
    <mergeCell ref="A2:D2"/>
    <mergeCell ref="A3:D3"/>
    <mergeCell ref="B6:D6"/>
    <mergeCell ref="A7:D7"/>
    <mergeCell ref="B43:G43"/>
    <mergeCell ref="G1:J1"/>
    <mergeCell ref="B12:I12"/>
    <mergeCell ref="J26:J29"/>
    <mergeCell ref="B15:I15"/>
    <mergeCell ref="H40:J40"/>
    <mergeCell ref="H41:J41"/>
    <mergeCell ref="H42:J42"/>
    <mergeCell ref="H43:J43"/>
    <mergeCell ref="B36:G36"/>
    <mergeCell ref="B37:G37"/>
    <mergeCell ref="B42:G42"/>
    <mergeCell ref="H38:J38"/>
    <mergeCell ref="B41:G41"/>
    <mergeCell ref="B39:G39"/>
    <mergeCell ref="H35:J35"/>
    <mergeCell ref="B16:I16"/>
    <mergeCell ref="C13:H13"/>
    <mergeCell ref="G3:J3"/>
    <mergeCell ref="H33:J34"/>
    <mergeCell ref="B33:G34"/>
    <mergeCell ref="I6:J6"/>
    <mergeCell ref="G7:J7"/>
    <mergeCell ref="B40:G40"/>
    <mergeCell ref="B38:G38"/>
    <mergeCell ref="H39:J39"/>
    <mergeCell ref="G2:J2"/>
    <mergeCell ref="B9:I9"/>
    <mergeCell ref="B10:I10"/>
    <mergeCell ref="H37:J37"/>
    <mergeCell ref="A31:J31"/>
    <mergeCell ref="H36:J36"/>
    <mergeCell ref="B35:G35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CC206"/>
  <sheetViews>
    <sheetView zoomScale="80" zoomScaleNormal="80" zoomScalePageLayoutView="0" workbookViewId="0" topLeftCell="A19">
      <selection activeCell="B1" sqref="B1:D25"/>
    </sheetView>
  </sheetViews>
  <sheetFormatPr defaultColWidth="9.00390625" defaultRowHeight="12.75"/>
  <cols>
    <col min="1" max="1" width="9.125" style="14" customWidth="1"/>
    <col min="2" max="2" width="8.875" style="14" customWidth="1"/>
    <col min="3" max="3" width="75.25390625" style="14" customWidth="1"/>
    <col min="4" max="4" width="20.875" style="14" customWidth="1"/>
    <col min="5" max="5" width="10.75390625" style="14" bestFit="1" customWidth="1"/>
    <col min="6" max="16384" width="9.125" style="14" customWidth="1"/>
  </cols>
  <sheetData>
    <row r="1" spans="2:81" ht="18.75" customHeight="1">
      <c r="B1" s="127" t="s">
        <v>53</v>
      </c>
      <c r="C1" s="128"/>
      <c r="D1" s="128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</row>
    <row r="2" spans="2:81" ht="18.75" customHeight="1">
      <c r="B2" s="127" t="s">
        <v>268</v>
      </c>
      <c r="C2" s="129"/>
      <c r="D2" s="129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</row>
    <row r="3" spans="2:81" ht="15">
      <c r="B3" s="18"/>
      <c r="D3" s="18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</row>
    <row r="4" spans="2:81" ht="15.75">
      <c r="B4" s="19" t="s">
        <v>13</v>
      </c>
      <c r="C4" s="20" t="s">
        <v>9</v>
      </c>
      <c r="D4" s="20" t="s">
        <v>54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</row>
    <row r="5" spans="2:81" s="16" customFormat="1" ht="15.75">
      <c r="B5" s="21">
        <v>1</v>
      </c>
      <c r="C5" s="22">
        <v>2</v>
      </c>
      <c r="D5" s="22">
        <v>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2:81" ht="15.75">
      <c r="B6" s="19" t="s">
        <v>4</v>
      </c>
      <c r="C6" s="23" t="s">
        <v>10</v>
      </c>
      <c r="D6" s="57">
        <v>40115726.13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</row>
    <row r="7" spans="2:81" ht="31.5">
      <c r="B7" s="19" t="s">
        <v>14</v>
      </c>
      <c r="C7" s="23" t="s">
        <v>57</v>
      </c>
      <c r="D7" s="58" t="str">
        <f>Лист1!H39</f>
        <v>-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</row>
    <row r="8" spans="2:81" ht="15.75">
      <c r="B8" s="19" t="s">
        <v>15</v>
      </c>
      <c r="C8" s="23" t="s">
        <v>55</v>
      </c>
      <c r="D8" s="58" t="s">
        <v>79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</row>
    <row r="9" spans="2:81" ht="15.75">
      <c r="B9" s="19" t="s">
        <v>16</v>
      </c>
      <c r="C9" s="23" t="s">
        <v>56</v>
      </c>
      <c r="D9" s="59" t="str">
        <f>Лист1!H43</f>
        <v>-</v>
      </c>
      <c r="E9" s="1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</row>
    <row r="10" spans="2:81" ht="15.75">
      <c r="B10" s="19" t="s">
        <v>17</v>
      </c>
      <c r="C10" s="23" t="s">
        <v>55</v>
      </c>
      <c r="D10" s="58" t="s">
        <v>79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</row>
    <row r="11" spans="2:81" ht="15.75">
      <c r="B11" s="19" t="s">
        <v>5</v>
      </c>
      <c r="C11" s="23" t="s">
        <v>18</v>
      </c>
      <c r="D11" s="67">
        <f>D12+D16+D20+D22</f>
        <v>31610.22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</row>
    <row r="12" spans="2:81" ht="31.5">
      <c r="B12" s="19" t="s">
        <v>19</v>
      </c>
      <c r="C12" s="23" t="s">
        <v>58</v>
      </c>
      <c r="D12" s="58">
        <f>D13</f>
        <v>18847.99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</row>
    <row r="13" spans="2:81" ht="31.5">
      <c r="B13" s="19" t="s">
        <v>62</v>
      </c>
      <c r="C13" s="23" t="s">
        <v>59</v>
      </c>
      <c r="D13" s="58">
        <f>'2019'!D9</f>
        <v>18847.99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</row>
    <row r="14" spans="2:81" ht="31.5">
      <c r="B14" s="19" t="s">
        <v>63</v>
      </c>
      <c r="C14" s="23" t="s">
        <v>60</v>
      </c>
      <c r="D14" s="57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</row>
    <row r="15" spans="2:81" ht="15.75">
      <c r="B15" s="24" t="s">
        <v>64</v>
      </c>
      <c r="C15" s="23" t="s">
        <v>61</v>
      </c>
      <c r="D15" s="5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</row>
    <row r="16" spans="2:81" ht="15.75">
      <c r="B16" s="24" t="s">
        <v>20</v>
      </c>
      <c r="C16" s="23" t="s">
        <v>65</v>
      </c>
      <c r="D16" s="58">
        <v>12108.75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</row>
    <row r="17" spans="2:81" ht="31.5">
      <c r="B17" s="19" t="s">
        <v>21</v>
      </c>
      <c r="C17" s="23" t="s">
        <v>66</v>
      </c>
      <c r="D17" s="58">
        <v>3127.34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</row>
    <row r="18" spans="2:81" ht="31.5">
      <c r="B18" s="19" t="s">
        <v>22</v>
      </c>
      <c r="C18" s="23" t="s">
        <v>67</v>
      </c>
      <c r="D18" s="58">
        <f>3370.47</f>
        <v>3370.47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</row>
    <row r="19" spans="2:81" ht="15.75">
      <c r="B19" s="19" t="s">
        <v>23</v>
      </c>
      <c r="C19" s="23" t="s">
        <v>68</v>
      </c>
      <c r="D19" s="5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</row>
    <row r="20" spans="2:81" ht="15.75">
      <c r="B20" s="19" t="s">
        <v>24</v>
      </c>
      <c r="C20" s="23" t="s">
        <v>11</v>
      </c>
      <c r="D20" s="57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</row>
    <row r="21" spans="2:81" ht="31.5">
      <c r="B21" s="19" t="s">
        <v>25</v>
      </c>
      <c r="C21" s="23" t="s">
        <v>69</v>
      </c>
      <c r="D21" s="68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</row>
    <row r="22" spans="2:81" ht="15.75">
      <c r="B22" s="19" t="s">
        <v>70</v>
      </c>
      <c r="C22" s="23" t="s">
        <v>71</v>
      </c>
      <c r="D22" s="68">
        <f>D23+D24</f>
        <v>653.48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</row>
    <row r="23" spans="2:81" ht="47.25">
      <c r="B23" s="19" t="s">
        <v>72</v>
      </c>
      <c r="C23" s="23" t="s">
        <v>73</v>
      </c>
      <c r="D23" s="68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</row>
    <row r="24" spans="2:81" ht="47.25">
      <c r="B24" s="19" t="s">
        <v>74</v>
      </c>
      <c r="C24" s="23" t="s">
        <v>75</v>
      </c>
      <c r="D24" s="68">
        <v>653.48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</row>
    <row r="25" spans="2:81" ht="31.5">
      <c r="B25" s="19" t="s">
        <v>76</v>
      </c>
      <c r="C25" s="23" t="s">
        <v>77</v>
      </c>
      <c r="D25" s="68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</row>
    <row r="26" spans="2:81" ht="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</row>
    <row r="27" spans="2:81" ht="1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</row>
    <row r="28" spans="2:81" ht="1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</row>
    <row r="29" spans="2:81" ht="1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</row>
    <row r="30" spans="2:81" ht="1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</row>
    <row r="31" spans="2:81" ht="1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</row>
    <row r="32" spans="2:81" ht="1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</row>
    <row r="33" spans="2:81" ht="1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</row>
    <row r="34" spans="2:81" ht="1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</row>
    <row r="35" spans="2:81" ht="1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</row>
    <row r="36" spans="2:81" ht="1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</row>
    <row r="37" spans="2:81" ht="1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</row>
    <row r="38" spans="2:81" ht="1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</row>
    <row r="39" spans="2:81" ht="1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</row>
    <row r="40" spans="2:81" ht="1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</row>
    <row r="41" spans="2:81" ht="1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</row>
    <row r="42" spans="2:81" ht="1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</row>
    <row r="43" spans="2:81" ht="1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</row>
    <row r="44" spans="2:81" ht="1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</row>
    <row r="45" spans="2:81" ht="1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</row>
    <row r="46" spans="2:81" ht="1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</row>
    <row r="47" spans="2:81" ht="1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</row>
    <row r="48" spans="2:81" ht="1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</row>
    <row r="49" spans="2:81" ht="1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</row>
    <row r="50" spans="2:81" ht="1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</row>
    <row r="51" spans="2:81" ht="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</row>
    <row r="52" spans="2:81" ht="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</row>
    <row r="53" spans="2:81" ht="1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</row>
    <row r="54" spans="2:81" ht="1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</row>
    <row r="55" spans="2:81" ht="1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</row>
    <row r="56" spans="2:81" ht="1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</row>
    <row r="57" spans="2:81" ht="1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</row>
    <row r="58" spans="2:81" ht="1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</row>
    <row r="59" spans="2:81" ht="1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</row>
    <row r="60" spans="2:81" ht="1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</row>
    <row r="61" spans="2:81" ht="1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</row>
    <row r="62" spans="2:81" ht="1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</row>
    <row r="63" spans="2:81" ht="1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</row>
    <row r="64" spans="2:81" ht="1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</row>
    <row r="65" spans="2:81" ht="1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</row>
    <row r="66" spans="2:81" ht="1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</row>
    <row r="67" spans="2:81" ht="1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</row>
    <row r="68" spans="2:81" ht="1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</row>
    <row r="69" spans="2:81" ht="1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</row>
    <row r="70" spans="2:81" ht="1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</row>
    <row r="71" spans="2:81" ht="1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</row>
    <row r="72" spans="2:81" ht="1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</row>
    <row r="73" spans="2:81" ht="1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</row>
    <row r="74" spans="2:81" ht="1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</row>
    <row r="75" spans="2:81" ht="1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</row>
    <row r="76" spans="2:81" ht="1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</row>
    <row r="77" spans="2:81" ht="1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</row>
    <row r="78" spans="2:81" ht="1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</row>
    <row r="79" spans="2:81" ht="1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</row>
    <row r="80" spans="2:81" ht="1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</row>
    <row r="81" spans="2:81" ht="1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</row>
    <row r="82" spans="2:81" ht="1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</row>
    <row r="83" spans="2:81" ht="1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</row>
    <row r="84" spans="2:81" ht="1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</row>
    <row r="85" spans="2:81" ht="1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</row>
    <row r="86" spans="2:81" ht="1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</row>
    <row r="87" spans="2:81" ht="1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</row>
    <row r="88" spans="2:81" ht="1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</row>
    <row r="89" spans="2:81" ht="1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</row>
    <row r="90" spans="2:81" ht="1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</row>
    <row r="91" spans="2:81" ht="1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</row>
    <row r="92" spans="2:81" ht="1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</row>
    <row r="93" spans="2:81" ht="1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</row>
    <row r="94" spans="2:81" ht="1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</row>
    <row r="95" spans="2:81" ht="1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</row>
    <row r="96" spans="2:81" ht="1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</row>
    <row r="97" spans="2:81" ht="1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</row>
    <row r="98" spans="2:81" ht="1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</row>
    <row r="99" spans="2:81" ht="1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</row>
    <row r="100" spans="2:81" ht="1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</row>
    <row r="101" spans="2:81" ht="1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</row>
    <row r="102" spans="2:81" ht="1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</row>
    <row r="103" spans="2:81" ht="1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</row>
    <row r="104" spans="2:81" ht="1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</row>
    <row r="105" spans="2:81" ht="1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</row>
    <row r="106" spans="2:81" ht="1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</row>
    <row r="107" spans="2:81" ht="1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</row>
    <row r="108" spans="2:81" ht="1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</row>
    <row r="109" spans="2:81" ht="1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</row>
    <row r="110" spans="2:81" ht="1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</row>
    <row r="111" spans="2:81" ht="1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</row>
    <row r="112" spans="2:81" ht="1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</row>
    <row r="113" spans="2:81" ht="1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</row>
    <row r="114" spans="2:81" ht="1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</row>
    <row r="115" spans="2:81" ht="1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</row>
    <row r="116" spans="2:81" ht="1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</row>
    <row r="117" spans="2:81" ht="1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</row>
    <row r="118" spans="2:81" ht="1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</row>
    <row r="119" spans="2:81" ht="1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</row>
    <row r="120" spans="2:81" ht="1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</row>
    <row r="121" spans="2:81" ht="1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</row>
    <row r="122" spans="2:81" ht="1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</row>
    <row r="123" spans="2:81" ht="1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</row>
    <row r="124" spans="2:81" ht="1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</row>
    <row r="125" spans="2:81" ht="1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</row>
    <row r="126" spans="2:81" ht="1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</row>
    <row r="127" spans="2:81" ht="1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</row>
    <row r="128" spans="2:81" ht="1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</row>
    <row r="129" spans="2:81" ht="1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</row>
    <row r="130" spans="2:81" ht="1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</row>
    <row r="131" spans="2:81" ht="1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</row>
    <row r="132" spans="2:81" ht="1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</row>
    <row r="133" spans="2:81" ht="1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</row>
    <row r="134" spans="2:81" ht="1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</row>
    <row r="135" spans="2:81" ht="1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</row>
    <row r="136" spans="2:81" ht="1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</row>
    <row r="137" spans="2:81" ht="1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</row>
    <row r="138" spans="2:81" ht="1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</row>
    <row r="139" spans="2:81" ht="1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</row>
    <row r="140" spans="2:81" ht="1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</row>
    <row r="141" spans="2:81" ht="1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</row>
    <row r="142" spans="2:81" ht="1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</row>
    <row r="143" spans="2:81" ht="1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</row>
    <row r="144" spans="2:81" ht="1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</row>
    <row r="145" spans="2:81" ht="1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</row>
    <row r="146" spans="2:81" ht="1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</row>
    <row r="147" spans="2:81" ht="1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</row>
    <row r="148" spans="2:81" ht="1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</row>
    <row r="149" spans="2:81" ht="1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</row>
    <row r="150" spans="2:81" ht="1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</row>
    <row r="151" spans="2:81" ht="1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</row>
    <row r="152" spans="2:81" ht="1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</row>
    <row r="153" spans="2:81" ht="1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</row>
    <row r="154" spans="2:81" ht="1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</row>
    <row r="155" spans="2:81" ht="1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</row>
    <row r="156" spans="2:81" ht="1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</row>
    <row r="157" spans="2:81" ht="1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</row>
    <row r="158" spans="2:81" ht="1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</row>
    <row r="159" spans="2:81" ht="1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</row>
    <row r="160" spans="2:81" ht="1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</row>
    <row r="161" spans="2:81" ht="1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</row>
    <row r="162" spans="2:81" ht="1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</row>
    <row r="163" spans="2:81" ht="1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</row>
    <row r="164" spans="2:81" ht="1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</row>
    <row r="165" spans="2:81" ht="1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</row>
    <row r="166" spans="2:81" ht="1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</row>
    <row r="167" spans="2:81" ht="1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</row>
    <row r="168" spans="2:81" ht="1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</row>
    <row r="169" spans="2:81" ht="1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</row>
    <row r="170" spans="2:81" ht="1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</row>
    <row r="171" spans="2:81" ht="1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</row>
    <row r="172" spans="2:81" ht="1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</row>
    <row r="173" spans="2:81" ht="1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</row>
    <row r="174" spans="2:81" ht="1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</row>
    <row r="175" spans="2:81" ht="1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</row>
    <row r="176" spans="2:81" ht="1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</row>
    <row r="177" spans="2:81" ht="1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</row>
    <row r="178" spans="2:81" ht="1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</row>
    <row r="179" spans="2:81" ht="1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</row>
    <row r="180" spans="2:81" ht="1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</row>
    <row r="181" spans="2:81" ht="1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</row>
    <row r="182" spans="2:81" ht="1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</row>
    <row r="183" spans="2:81" ht="1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</row>
    <row r="184" spans="2:81" ht="1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</row>
    <row r="185" spans="2:81" ht="1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</row>
    <row r="186" spans="2:81" ht="1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</row>
    <row r="187" spans="2:81" ht="1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</row>
    <row r="188" spans="2:81" ht="1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</row>
    <row r="189" spans="2:81" ht="1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</row>
    <row r="190" spans="2:81" ht="1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</row>
    <row r="191" spans="2:81" ht="1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</row>
    <row r="192" spans="2:81" ht="1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</row>
    <row r="193" spans="2:81" ht="1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</row>
    <row r="194" spans="2:81" ht="1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</row>
    <row r="195" spans="2:81" ht="1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</row>
    <row r="196" spans="2:81" ht="1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</row>
    <row r="197" spans="2:81" ht="1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</row>
    <row r="198" spans="2:81" ht="1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</row>
    <row r="199" spans="2:81" ht="1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</row>
    <row r="200" spans="2:81" ht="1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</row>
    <row r="201" spans="2:81" ht="1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</row>
    <row r="202" spans="2:81" ht="1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</row>
    <row r="203" spans="2:81" ht="1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</row>
    <row r="204" spans="2:81" ht="1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</row>
    <row r="205" spans="2:81" ht="1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</row>
    <row r="206" spans="2:81" ht="1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</row>
  </sheetData>
  <sheetProtection/>
  <mergeCells count="2">
    <mergeCell ref="B1:D1"/>
    <mergeCell ref="B2:D2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193"/>
  <sheetViews>
    <sheetView zoomScale="80" zoomScaleNormal="80" zoomScalePageLayoutView="0" workbookViewId="0" topLeftCell="A74">
      <selection activeCell="A1" sqref="A1:H81"/>
    </sheetView>
  </sheetViews>
  <sheetFormatPr defaultColWidth="9.00390625" defaultRowHeight="12.75"/>
  <cols>
    <col min="1" max="1" width="34.125" style="39" customWidth="1"/>
    <col min="2" max="2" width="11.625" style="33" customWidth="1"/>
    <col min="3" max="3" width="16.875" style="33" customWidth="1"/>
    <col min="4" max="4" width="18.125" style="25" customWidth="1"/>
    <col min="5" max="5" width="20.00390625" style="25" customWidth="1"/>
    <col min="6" max="6" width="25.125" style="25" customWidth="1"/>
    <col min="7" max="8" width="18.00390625" style="25" customWidth="1"/>
    <col min="9" max="9" width="9.125" style="25" customWidth="1"/>
    <col min="10" max="11" width="13.25390625" style="25" bestFit="1" customWidth="1"/>
    <col min="12" max="16384" width="9.125" style="25" customWidth="1"/>
  </cols>
  <sheetData>
    <row r="1" spans="1:73" ht="15.75">
      <c r="A1" s="131" t="s">
        <v>78</v>
      </c>
      <c r="B1" s="131"/>
      <c r="C1" s="131"/>
      <c r="D1" s="131"/>
      <c r="E1" s="131"/>
      <c r="F1" s="131"/>
      <c r="G1" s="131"/>
      <c r="H1" s="131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</row>
    <row r="2" spans="1:73" ht="15.75" customHeight="1">
      <c r="A2" s="131" t="s">
        <v>269</v>
      </c>
      <c r="B2" s="131"/>
      <c r="C2" s="131"/>
      <c r="D2" s="131"/>
      <c r="E2" s="131"/>
      <c r="F2" s="131"/>
      <c r="G2" s="131"/>
      <c r="H2" s="13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</row>
    <row r="3" spans="1:68" ht="16.5" customHeight="1">
      <c r="A3" s="38"/>
      <c r="B3" s="32"/>
      <c r="C3" s="3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</row>
    <row r="4" spans="1:68" s="33" customFormat="1" ht="15.75" customHeight="1">
      <c r="A4" s="132" t="s">
        <v>9</v>
      </c>
      <c r="B4" s="130" t="s">
        <v>80</v>
      </c>
      <c r="C4" s="130" t="s">
        <v>81</v>
      </c>
      <c r="D4" s="130" t="s">
        <v>270</v>
      </c>
      <c r="E4" s="130"/>
      <c r="F4" s="130"/>
      <c r="G4" s="130"/>
      <c r="H4" s="130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</row>
    <row r="5" spans="1:68" s="33" customFormat="1" ht="16.5" customHeight="1">
      <c r="A5" s="132"/>
      <c r="B5" s="130"/>
      <c r="C5" s="130"/>
      <c r="D5" s="130" t="s">
        <v>12</v>
      </c>
      <c r="E5" s="130" t="s">
        <v>86</v>
      </c>
      <c r="F5" s="130"/>
      <c r="G5" s="130"/>
      <c r="H5" s="130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</row>
    <row r="6" spans="1:68" s="33" customFormat="1" ht="71.25" customHeight="1">
      <c r="A6" s="132"/>
      <c r="B6" s="130"/>
      <c r="C6" s="130"/>
      <c r="D6" s="130"/>
      <c r="E6" s="130" t="s">
        <v>82</v>
      </c>
      <c r="F6" s="130" t="s">
        <v>83</v>
      </c>
      <c r="G6" s="130" t="s">
        <v>84</v>
      </c>
      <c r="H6" s="13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</row>
    <row r="7" spans="1:68" s="33" customFormat="1" ht="45.75" customHeight="1">
      <c r="A7" s="132"/>
      <c r="B7" s="130"/>
      <c r="C7" s="130"/>
      <c r="D7" s="130"/>
      <c r="E7" s="130"/>
      <c r="F7" s="130"/>
      <c r="G7" s="31" t="s">
        <v>12</v>
      </c>
      <c r="H7" s="31" t="s">
        <v>85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</row>
    <row r="8" spans="1:68" ht="15.75">
      <c r="A8" s="19">
        <v>1</v>
      </c>
      <c r="B8" s="31">
        <v>2</v>
      </c>
      <c r="C8" s="31">
        <v>3</v>
      </c>
      <c r="D8" s="19">
        <v>4</v>
      </c>
      <c r="E8" s="28">
        <v>5</v>
      </c>
      <c r="F8" s="28">
        <v>6</v>
      </c>
      <c r="G8" s="28">
        <v>8</v>
      </c>
      <c r="H8" s="28">
        <v>9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</row>
    <row r="9" spans="1:68" ht="31.5">
      <c r="A9" s="41" t="s">
        <v>95</v>
      </c>
      <c r="B9" s="34" t="s">
        <v>87</v>
      </c>
      <c r="C9" s="36" t="s">
        <v>106</v>
      </c>
      <c r="D9" s="72">
        <f>E9+G9+F9</f>
        <v>18847.99</v>
      </c>
      <c r="E9" s="69">
        <v>70.87</v>
      </c>
      <c r="F9" s="69">
        <v>1315.38</v>
      </c>
      <c r="G9" s="69">
        <v>17461.74</v>
      </c>
      <c r="H9" s="29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</row>
    <row r="10" spans="1:68" ht="47.25">
      <c r="A10" s="40" t="s">
        <v>94</v>
      </c>
      <c r="B10" s="34" t="s">
        <v>88</v>
      </c>
      <c r="C10" s="73">
        <v>180</v>
      </c>
      <c r="D10" s="19"/>
      <c r="E10" s="36"/>
      <c r="F10" s="30"/>
      <c r="G10" s="36" t="s">
        <v>106</v>
      </c>
      <c r="H10" s="36" t="s">
        <v>106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</row>
    <row r="11" spans="1:68" ht="94.5">
      <c r="A11" s="40" t="s">
        <v>104</v>
      </c>
      <c r="B11" s="34" t="s">
        <v>89</v>
      </c>
      <c r="C11" s="73">
        <v>130</v>
      </c>
      <c r="D11" s="19"/>
      <c r="E11" s="36"/>
      <c r="F11" s="36" t="s">
        <v>106</v>
      </c>
      <c r="G11" s="36" t="s">
        <v>106</v>
      </c>
      <c r="H11" s="36" t="s">
        <v>106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</row>
    <row r="12" spans="1:68" ht="31.5">
      <c r="A12" s="42" t="s">
        <v>105</v>
      </c>
      <c r="B12" s="74" t="s">
        <v>90</v>
      </c>
      <c r="C12" s="36" t="s">
        <v>106</v>
      </c>
      <c r="D12" s="60">
        <f>E12+F12+G12</f>
        <v>8014800</v>
      </c>
      <c r="E12" s="61">
        <f>E16</f>
        <v>7722800</v>
      </c>
      <c r="F12" s="61">
        <f>F27</f>
        <v>285800</v>
      </c>
      <c r="G12" s="61">
        <f>G16+G13+G34</f>
        <v>6200</v>
      </c>
      <c r="H12" s="61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</row>
    <row r="13" spans="1:68" ht="32.25" customHeight="1">
      <c r="A13" s="47" t="s">
        <v>152</v>
      </c>
      <c r="B13" s="35" t="s">
        <v>91</v>
      </c>
      <c r="C13" s="45">
        <v>121</v>
      </c>
      <c r="D13" s="70">
        <f>G13</f>
        <v>6200</v>
      </c>
      <c r="E13" s="36" t="s">
        <v>106</v>
      </c>
      <c r="F13" s="36" t="s">
        <v>106</v>
      </c>
      <c r="G13" s="71">
        <f>G14+G15</f>
        <v>6200</v>
      </c>
      <c r="H13" s="36" t="s">
        <v>106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</row>
    <row r="14" spans="1:68" ht="78.75" customHeight="1">
      <c r="A14" s="47" t="s">
        <v>153</v>
      </c>
      <c r="B14" s="35" t="s">
        <v>92</v>
      </c>
      <c r="C14" s="45">
        <v>121</v>
      </c>
      <c r="D14" s="70">
        <f>G14</f>
        <v>6200</v>
      </c>
      <c r="E14" s="36" t="s">
        <v>106</v>
      </c>
      <c r="F14" s="36" t="s">
        <v>106</v>
      </c>
      <c r="G14" s="71">
        <v>6200</v>
      </c>
      <c r="H14" s="36" t="s">
        <v>106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</row>
    <row r="15" spans="1:68" ht="31.5">
      <c r="A15" s="37" t="s">
        <v>107</v>
      </c>
      <c r="B15" s="35" t="s">
        <v>93</v>
      </c>
      <c r="C15" s="45">
        <v>121</v>
      </c>
      <c r="D15" s="36"/>
      <c r="E15" s="36" t="s">
        <v>106</v>
      </c>
      <c r="F15" s="36" t="s">
        <v>106</v>
      </c>
      <c r="G15" s="36"/>
      <c r="H15" s="36" t="s">
        <v>106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</row>
    <row r="16" spans="1:68" ht="31.5">
      <c r="A16" s="37" t="s">
        <v>108</v>
      </c>
      <c r="B16" s="35" t="s">
        <v>96</v>
      </c>
      <c r="C16" s="45">
        <v>131</v>
      </c>
      <c r="D16" s="62">
        <f>E16+G16</f>
        <v>7722800</v>
      </c>
      <c r="E16" s="63">
        <f>E35</f>
        <v>7722800</v>
      </c>
      <c r="F16" s="36" t="s">
        <v>106</v>
      </c>
      <c r="G16" s="64"/>
      <c r="H16" s="45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</row>
    <row r="17" spans="1:68" ht="47.25">
      <c r="A17" s="37" t="s">
        <v>154</v>
      </c>
      <c r="B17" s="35" t="s">
        <v>97</v>
      </c>
      <c r="C17" s="45">
        <v>131</v>
      </c>
      <c r="D17" s="62"/>
      <c r="E17" s="36" t="s">
        <v>106</v>
      </c>
      <c r="F17" s="36" t="s">
        <v>106</v>
      </c>
      <c r="G17" s="64"/>
      <c r="H17" s="63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</row>
    <row r="18" spans="1:68" ht="47.25">
      <c r="A18" s="37" t="s">
        <v>155</v>
      </c>
      <c r="B18" s="35" t="s">
        <v>98</v>
      </c>
      <c r="C18" s="45">
        <v>131</v>
      </c>
      <c r="D18" s="36"/>
      <c r="E18" s="36" t="s">
        <v>106</v>
      </c>
      <c r="F18" s="36" t="s">
        <v>106</v>
      </c>
      <c r="G18" s="36"/>
      <c r="H18" s="45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</row>
    <row r="19" spans="1:68" ht="47.25">
      <c r="A19" s="37" t="s">
        <v>156</v>
      </c>
      <c r="B19" s="35" t="s">
        <v>99</v>
      </c>
      <c r="C19" s="45">
        <v>131</v>
      </c>
      <c r="D19" s="36"/>
      <c r="E19" s="36" t="s">
        <v>106</v>
      </c>
      <c r="F19" s="36" t="s">
        <v>106</v>
      </c>
      <c r="G19" s="36"/>
      <c r="H19" s="4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</row>
    <row r="20" spans="1:68" ht="63">
      <c r="A20" s="37" t="s">
        <v>157</v>
      </c>
      <c r="B20" s="35" t="s">
        <v>100</v>
      </c>
      <c r="C20" s="45">
        <v>131</v>
      </c>
      <c r="D20" s="36"/>
      <c r="E20" s="36" t="s">
        <v>106</v>
      </c>
      <c r="F20" s="36" t="s">
        <v>106</v>
      </c>
      <c r="G20" s="36"/>
      <c r="H20" s="45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</row>
    <row r="21" spans="1:68" ht="47.25">
      <c r="A21" s="37" t="s">
        <v>109</v>
      </c>
      <c r="B21" s="34" t="s">
        <v>101</v>
      </c>
      <c r="C21" s="45">
        <v>131</v>
      </c>
      <c r="D21" s="36"/>
      <c r="E21" s="36" t="s">
        <v>106</v>
      </c>
      <c r="F21" s="36" t="s">
        <v>106</v>
      </c>
      <c r="G21" s="36"/>
      <c r="H21" s="4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</row>
    <row r="22" spans="1:68" ht="47.25">
      <c r="A22" s="37" t="s">
        <v>110</v>
      </c>
      <c r="B22" s="34" t="s">
        <v>102</v>
      </c>
      <c r="C22" s="45">
        <v>131</v>
      </c>
      <c r="D22" s="36"/>
      <c r="E22" s="36" t="s">
        <v>106</v>
      </c>
      <c r="F22" s="36" t="s">
        <v>106</v>
      </c>
      <c r="G22" s="36"/>
      <c r="H22" s="4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</row>
    <row r="23" spans="1:68" ht="47.25">
      <c r="A23" s="37" t="s">
        <v>111</v>
      </c>
      <c r="B23" s="35" t="s">
        <v>103</v>
      </c>
      <c r="C23" s="45">
        <v>131</v>
      </c>
      <c r="D23" s="36"/>
      <c r="E23" s="36" t="s">
        <v>106</v>
      </c>
      <c r="F23" s="36" t="s">
        <v>106</v>
      </c>
      <c r="G23" s="36"/>
      <c r="H23" s="4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</row>
    <row r="24" spans="1:68" ht="31.5">
      <c r="A24" s="37" t="s">
        <v>112</v>
      </c>
      <c r="B24" s="35" t="s">
        <v>158</v>
      </c>
      <c r="C24" s="45">
        <v>131</v>
      </c>
      <c r="D24" s="36"/>
      <c r="E24" s="36" t="s">
        <v>106</v>
      </c>
      <c r="F24" s="36" t="s">
        <v>106</v>
      </c>
      <c r="G24" s="36"/>
      <c r="H24" s="45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</row>
    <row r="25" spans="1:68" ht="47.25">
      <c r="A25" s="37" t="s">
        <v>159</v>
      </c>
      <c r="B25" s="35" t="s">
        <v>160</v>
      </c>
      <c r="C25" s="45">
        <v>131</v>
      </c>
      <c r="D25" s="36"/>
      <c r="E25" s="36" t="s">
        <v>106</v>
      </c>
      <c r="F25" s="36" t="s">
        <v>106</v>
      </c>
      <c r="G25" s="36"/>
      <c r="H25" s="4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</row>
    <row r="26" spans="1:68" ht="31.5">
      <c r="A26" s="37" t="s">
        <v>113</v>
      </c>
      <c r="B26" s="35" t="s">
        <v>161</v>
      </c>
      <c r="C26" s="45">
        <v>140</v>
      </c>
      <c r="D26" s="36"/>
      <c r="E26" s="36" t="s">
        <v>106</v>
      </c>
      <c r="F26" s="36" t="s">
        <v>106</v>
      </c>
      <c r="G26" s="36"/>
      <c r="H26" s="36" t="s">
        <v>106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</row>
    <row r="27" spans="1:68" ht="31.5">
      <c r="A27" s="37" t="s">
        <v>114</v>
      </c>
      <c r="B27" s="35" t="s">
        <v>162</v>
      </c>
      <c r="C27" s="45">
        <v>150</v>
      </c>
      <c r="D27" s="62">
        <f>F27</f>
        <v>285800</v>
      </c>
      <c r="E27" s="36" t="s">
        <v>106</v>
      </c>
      <c r="F27" s="63">
        <f>F35</f>
        <v>285800</v>
      </c>
      <c r="G27" s="36" t="s">
        <v>106</v>
      </c>
      <c r="H27" s="36" t="s">
        <v>106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</row>
    <row r="28" spans="1:68" ht="15.75">
      <c r="A28" s="37" t="s">
        <v>115</v>
      </c>
      <c r="B28" s="35" t="s">
        <v>163</v>
      </c>
      <c r="C28" s="45" t="s">
        <v>106</v>
      </c>
      <c r="D28" s="36"/>
      <c r="E28" s="36" t="s">
        <v>106</v>
      </c>
      <c r="F28" s="36" t="s">
        <v>106</v>
      </c>
      <c r="G28" s="36"/>
      <c r="H28" s="36" t="s">
        <v>106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</row>
    <row r="29" spans="1:68" ht="47.25">
      <c r="A29" s="37" t="s">
        <v>164</v>
      </c>
      <c r="B29" s="35" t="s">
        <v>165</v>
      </c>
      <c r="C29" s="45">
        <v>410</v>
      </c>
      <c r="D29" s="36"/>
      <c r="E29" s="36" t="s">
        <v>106</v>
      </c>
      <c r="F29" s="36" t="s">
        <v>106</v>
      </c>
      <c r="G29" s="36"/>
      <c r="H29" s="36" t="s">
        <v>106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</row>
    <row r="30" spans="1:68" ht="31.5">
      <c r="A30" s="37" t="s">
        <v>116</v>
      </c>
      <c r="B30" s="35" t="s">
        <v>166</v>
      </c>
      <c r="C30" s="45">
        <v>420</v>
      </c>
      <c r="D30" s="36"/>
      <c r="E30" s="36" t="s">
        <v>106</v>
      </c>
      <c r="F30" s="36" t="s">
        <v>106</v>
      </c>
      <c r="G30" s="36"/>
      <c r="H30" s="36" t="s">
        <v>106</v>
      </c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</row>
    <row r="31" spans="1:68" ht="31.5">
      <c r="A31" s="37" t="s">
        <v>117</v>
      </c>
      <c r="B31" s="35" t="s">
        <v>167</v>
      </c>
      <c r="C31" s="45">
        <v>440</v>
      </c>
      <c r="D31" s="36"/>
      <c r="E31" s="36" t="s">
        <v>106</v>
      </c>
      <c r="F31" s="36" t="s">
        <v>106</v>
      </c>
      <c r="G31" s="36"/>
      <c r="H31" s="36" t="s">
        <v>106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</row>
    <row r="32" spans="1:68" ht="31.5">
      <c r="A32" s="37" t="s">
        <v>118</v>
      </c>
      <c r="B32" s="35" t="s">
        <v>168</v>
      </c>
      <c r="C32" s="45">
        <v>620</v>
      </c>
      <c r="D32" s="36"/>
      <c r="E32" s="36" t="s">
        <v>106</v>
      </c>
      <c r="F32" s="36" t="s">
        <v>106</v>
      </c>
      <c r="G32" s="36"/>
      <c r="H32" s="36" t="s">
        <v>106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</row>
    <row r="33" spans="1:68" ht="15.75">
      <c r="A33" s="37" t="s">
        <v>119</v>
      </c>
      <c r="B33" s="35" t="s">
        <v>169</v>
      </c>
      <c r="C33" s="45">
        <v>630</v>
      </c>
      <c r="D33" s="36"/>
      <c r="E33" s="36" t="s">
        <v>106</v>
      </c>
      <c r="F33" s="36" t="s">
        <v>106</v>
      </c>
      <c r="G33" s="36"/>
      <c r="H33" s="36" t="s">
        <v>106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</row>
    <row r="34" spans="1:68" ht="15.75">
      <c r="A34" s="37" t="s">
        <v>120</v>
      </c>
      <c r="B34" s="35" t="s">
        <v>170</v>
      </c>
      <c r="C34" s="45">
        <v>189</v>
      </c>
      <c r="D34" s="65"/>
      <c r="E34" s="36" t="s">
        <v>106</v>
      </c>
      <c r="F34" s="36" t="s">
        <v>106</v>
      </c>
      <c r="G34" s="63"/>
      <c r="H34" s="4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</row>
    <row r="35" spans="1:68" ht="15.75">
      <c r="A35" s="43" t="s">
        <v>121</v>
      </c>
      <c r="B35" s="35" t="s">
        <v>171</v>
      </c>
      <c r="C35" s="45" t="s">
        <v>106</v>
      </c>
      <c r="D35" s="62">
        <f>E35+F35+G35</f>
        <v>8014800</v>
      </c>
      <c r="E35" s="62">
        <f>E36+E44+E48</f>
        <v>7722800</v>
      </c>
      <c r="F35" s="62">
        <f>F48+F44</f>
        <v>285800</v>
      </c>
      <c r="G35" s="62">
        <f>G36+G48++G44</f>
        <v>6200</v>
      </c>
      <c r="H35" s="62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</row>
    <row r="36" spans="1:68" ht="31.5">
      <c r="A36" s="37" t="s">
        <v>172</v>
      </c>
      <c r="B36" s="35" t="s">
        <v>173</v>
      </c>
      <c r="C36" s="45">
        <v>100</v>
      </c>
      <c r="D36" s="65">
        <f>D37+D41+D42+D43</f>
        <v>3879100</v>
      </c>
      <c r="E36" s="63">
        <f>E37+E41+E42+E43</f>
        <v>3879100</v>
      </c>
      <c r="F36" s="63"/>
      <c r="G36" s="63"/>
      <c r="H36" s="63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</row>
    <row r="37" spans="1:68" ht="31.5">
      <c r="A37" s="37" t="s">
        <v>174</v>
      </c>
      <c r="B37" s="35" t="s">
        <v>175</v>
      </c>
      <c r="C37" s="45">
        <v>111</v>
      </c>
      <c r="D37" s="62">
        <f>E37+F37+G37</f>
        <v>2964700</v>
      </c>
      <c r="E37" s="63">
        <f>E38+E39+E40</f>
        <v>2964700</v>
      </c>
      <c r="F37" s="64"/>
      <c r="G37" s="45"/>
      <c r="H37" s="4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</row>
    <row r="38" spans="1:68" ht="31.5">
      <c r="A38" s="37" t="s">
        <v>176</v>
      </c>
      <c r="B38" s="35" t="s">
        <v>177</v>
      </c>
      <c r="C38" s="45">
        <v>111</v>
      </c>
      <c r="D38" s="62">
        <f>E38+F38+G38</f>
        <v>2444700</v>
      </c>
      <c r="E38" s="63">
        <f>2423500+21200</f>
        <v>2444700</v>
      </c>
      <c r="F38" s="45"/>
      <c r="G38" s="45"/>
      <c r="H38" s="4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</row>
    <row r="39" spans="1:68" ht="31.5">
      <c r="A39" s="37" t="s">
        <v>122</v>
      </c>
      <c r="B39" s="35" t="s">
        <v>178</v>
      </c>
      <c r="C39" s="45">
        <v>111</v>
      </c>
      <c r="D39" s="62">
        <f>E39+F39+G39</f>
        <v>349900</v>
      </c>
      <c r="E39" s="63">
        <f>337300+12600</f>
        <v>349900</v>
      </c>
      <c r="F39" s="45"/>
      <c r="G39" s="45"/>
      <c r="H39" s="4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</row>
    <row r="40" spans="1:73" ht="15.75">
      <c r="A40" s="37" t="s">
        <v>123</v>
      </c>
      <c r="B40" s="35" t="s">
        <v>179</v>
      </c>
      <c r="C40" s="45">
        <v>111</v>
      </c>
      <c r="D40" s="62">
        <f>E40+F40+G40</f>
        <v>170100</v>
      </c>
      <c r="E40" s="63">
        <f>160100+10000</f>
        <v>170100</v>
      </c>
      <c r="F40" s="45"/>
      <c r="G40" s="45"/>
      <c r="H40" s="4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</row>
    <row r="41" spans="1:70" ht="47.25">
      <c r="A41" s="37" t="s">
        <v>124</v>
      </c>
      <c r="B41" s="35" t="s">
        <v>180</v>
      </c>
      <c r="C41" s="45">
        <v>112</v>
      </c>
      <c r="D41" s="62">
        <f>E41+F41+G41+H41</f>
        <v>32200</v>
      </c>
      <c r="E41" s="63">
        <f>5000+5000+10000+10000+2200</f>
        <v>32200</v>
      </c>
      <c r="F41" s="45"/>
      <c r="G41" s="64"/>
      <c r="H41" s="63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</row>
    <row r="42" spans="1:70" ht="110.25">
      <c r="A42" s="37" t="s">
        <v>125</v>
      </c>
      <c r="B42" s="35" t="s">
        <v>181</v>
      </c>
      <c r="C42" s="45">
        <v>113</v>
      </c>
      <c r="D42" s="62"/>
      <c r="E42" s="63"/>
      <c r="F42" s="45"/>
      <c r="G42" s="64"/>
      <c r="H42" s="63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</row>
    <row r="43" spans="1:73" ht="78.75">
      <c r="A43" s="37" t="s">
        <v>126</v>
      </c>
      <c r="B43" s="35" t="s">
        <v>182</v>
      </c>
      <c r="C43" s="45">
        <v>119</v>
      </c>
      <c r="D43" s="62">
        <f>E43+F43+G43</f>
        <v>882200</v>
      </c>
      <c r="E43" s="63">
        <f>48400+731900+101900</f>
        <v>882200</v>
      </c>
      <c r="F43" s="45"/>
      <c r="G43" s="45"/>
      <c r="H43" s="4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</row>
    <row r="44" spans="1:73" ht="31.5">
      <c r="A44" s="37" t="s">
        <v>127</v>
      </c>
      <c r="B44" s="34" t="s">
        <v>183</v>
      </c>
      <c r="C44" s="45">
        <v>850</v>
      </c>
      <c r="D44" s="62">
        <f>E44+F44+G44</f>
        <v>875900</v>
      </c>
      <c r="E44" s="63">
        <f>E45+E46+E47</f>
        <v>875900</v>
      </c>
      <c r="F44" s="63"/>
      <c r="G44" s="45"/>
      <c r="H44" s="4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</row>
    <row r="45" spans="1:73" ht="31.5">
      <c r="A45" s="37" t="s">
        <v>271</v>
      </c>
      <c r="B45" s="34" t="s">
        <v>184</v>
      </c>
      <c r="C45" s="45">
        <v>851</v>
      </c>
      <c r="D45" s="62">
        <f>E45+F45+G45</f>
        <v>872900</v>
      </c>
      <c r="E45" s="63">
        <v>872900</v>
      </c>
      <c r="F45" s="45"/>
      <c r="G45" s="45"/>
      <c r="H45" s="4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</row>
    <row r="46" spans="1:73" ht="15.75">
      <c r="A46" s="37" t="s">
        <v>128</v>
      </c>
      <c r="B46" s="35" t="s">
        <v>185</v>
      </c>
      <c r="C46" s="45">
        <v>852</v>
      </c>
      <c r="D46" s="62">
        <f>E46+F46+G46</f>
        <v>3000</v>
      </c>
      <c r="E46" s="63">
        <v>3000</v>
      </c>
      <c r="F46" s="45"/>
      <c r="G46" s="45"/>
      <c r="H46" s="4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</row>
    <row r="47" spans="1:73" ht="15.75">
      <c r="A47" s="37" t="s">
        <v>128</v>
      </c>
      <c r="B47" s="35" t="s">
        <v>260</v>
      </c>
      <c r="C47" s="45">
        <v>853</v>
      </c>
      <c r="D47" s="62"/>
      <c r="E47" s="63"/>
      <c r="F47" s="75"/>
      <c r="G47" s="45"/>
      <c r="H47" s="4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</row>
    <row r="48" spans="1:73" ht="15.75">
      <c r="A48" s="37" t="s">
        <v>129</v>
      </c>
      <c r="B48" s="35" t="s">
        <v>186</v>
      </c>
      <c r="C48" s="45">
        <v>200</v>
      </c>
      <c r="D48" s="65">
        <f>E48+F48+G48</f>
        <v>3259800</v>
      </c>
      <c r="E48" s="63">
        <f>E49+E50+E51</f>
        <v>2967800</v>
      </c>
      <c r="F48" s="63">
        <f>F49+F50+F51</f>
        <v>285800</v>
      </c>
      <c r="G48" s="63">
        <f>G49+G50+G51</f>
        <v>6200</v>
      </c>
      <c r="H48" s="63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</row>
    <row r="49" spans="1:73" ht="47.25">
      <c r="A49" s="37" t="s">
        <v>187</v>
      </c>
      <c r="B49" s="35" t="s">
        <v>188</v>
      </c>
      <c r="C49" s="45">
        <v>241</v>
      </c>
      <c r="D49" s="65"/>
      <c r="E49" s="45"/>
      <c r="F49" s="45"/>
      <c r="G49" s="45"/>
      <c r="H49" s="4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</row>
    <row r="50" spans="1:73" ht="47.25">
      <c r="A50" s="37" t="s">
        <v>130</v>
      </c>
      <c r="B50" s="35" t="s">
        <v>189</v>
      </c>
      <c r="C50" s="45">
        <v>243</v>
      </c>
      <c r="D50" s="65"/>
      <c r="E50" s="71"/>
      <c r="F50" s="71"/>
      <c r="G50" s="64"/>
      <c r="H50" s="63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</row>
    <row r="51" spans="1:73" ht="63">
      <c r="A51" s="37" t="s">
        <v>131</v>
      </c>
      <c r="B51" s="35" t="s">
        <v>190</v>
      </c>
      <c r="C51" s="45">
        <v>244</v>
      </c>
      <c r="D51" s="62">
        <f>E51+F51+G51</f>
        <v>3259800</v>
      </c>
      <c r="E51" s="64">
        <f>E52+E53+E54+E55+E56+E57+E59+E60+E61+E62+E63+E64</f>
        <v>2967800</v>
      </c>
      <c r="F51" s="64">
        <f>F52+F53+F54+F55+F56+F57+F58+F59+F60+F61+F63+F64</f>
        <v>285800</v>
      </c>
      <c r="G51" s="64">
        <f>G52+G53+G54+G55+G56+G57+G59+G60+G61+G63+G64</f>
        <v>6200</v>
      </c>
      <c r="H51" s="6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</row>
    <row r="52" spans="1:73" ht="31.5">
      <c r="A52" s="37" t="s">
        <v>191</v>
      </c>
      <c r="B52" s="35" t="s">
        <v>192</v>
      </c>
      <c r="C52" s="45">
        <v>244</v>
      </c>
      <c r="D52" s="62">
        <f>E52+F52+G52</f>
        <v>30200</v>
      </c>
      <c r="E52" s="63">
        <v>30200</v>
      </c>
      <c r="F52" s="45"/>
      <c r="G52" s="45"/>
      <c r="H52" s="4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</row>
    <row r="53" spans="1:73" ht="15.75">
      <c r="A53" s="37" t="s">
        <v>132</v>
      </c>
      <c r="B53" s="35" t="s">
        <v>193</v>
      </c>
      <c r="C53" s="45">
        <v>244</v>
      </c>
      <c r="D53" s="62">
        <f>E53+F53+G53</f>
        <v>1102100</v>
      </c>
      <c r="E53" s="76">
        <v>1102100</v>
      </c>
      <c r="F53" s="71"/>
      <c r="G53" s="71"/>
      <c r="H53" s="4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</row>
    <row r="54" spans="1:73" ht="15.75">
      <c r="A54" s="37" t="s">
        <v>133</v>
      </c>
      <c r="B54" s="35" t="s">
        <v>194</v>
      </c>
      <c r="C54" s="45">
        <v>244</v>
      </c>
      <c r="D54" s="62">
        <f>E54+F54+G54</f>
        <v>1103500</v>
      </c>
      <c r="E54" s="63">
        <f>973500+109000+21000</f>
        <v>1103500</v>
      </c>
      <c r="F54" s="45"/>
      <c r="G54" s="45"/>
      <c r="H54" s="4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</row>
    <row r="55" spans="1:73" ht="31.5">
      <c r="A55" s="37" t="s">
        <v>134</v>
      </c>
      <c r="B55" s="35" t="s">
        <v>195</v>
      </c>
      <c r="C55" s="45">
        <v>244</v>
      </c>
      <c r="D55" s="62"/>
      <c r="E55" s="63"/>
      <c r="F55" s="45"/>
      <c r="G55" s="45"/>
      <c r="H55" s="4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</row>
    <row r="56" spans="1:73" ht="31.5">
      <c r="A56" s="37" t="s">
        <v>135</v>
      </c>
      <c r="B56" s="35" t="s">
        <v>196</v>
      </c>
      <c r="C56" s="45">
        <v>244</v>
      </c>
      <c r="D56" s="62">
        <f>E56+F56+G56</f>
        <v>515200</v>
      </c>
      <c r="E56" s="63">
        <f>349600+127200</f>
        <v>476800</v>
      </c>
      <c r="F56" s="63">
        <f>2000+6800+29600</f>
        <v>38400</v>
      </c>
      <c r="G56" s="45"/>
      <c r="H56" s="4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</row>
    <row r="57" spans="1:73" ht="15.75">
      <c r="A57" s="37" t="s">
        <v>136</v>
      </c>
      <c r="B57" s="35" t="s">
        <v>197</v>
      </c>
      <c r="C57" s="45">
        <v>244</v>
      </c>
      <c r="D57" s="62">
        <f>E57+F57+G57</f>
        <v>311300</v>
      </c>
      <c r="E57" s="63">
        <f>14400+15000+34500</f>
        <v>63900</v>
      </c>
      <c r="F57" s="63">
        <f>64800+170100+7200+2000+2000+1300</f>
        <v>247400</v>
      </c>
      <c r="G57" s="64"/>
      <c r="H57" s="6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</row>
    <row r="58" spans="1:73" ht="31.5">
      <c r="A58" s="37" t="s">
        <v>272</v>
      </c>
      <c r="B58" s="35" t="s">
        <v>198</v>
      </c>
      <c r="C58" s="45">
        <v>244</v>
      </c>
      <c r="D58" s="62"/>
      <c r="E58" s="63"/>
      <c r="F58" s="63"/>
      <c r="G58" s="64"/>
      <c r="H58" s="6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</row>
    <row r="59" spans="1:73" ht="31.5">
      <c r="A59" s="37" t="s">
        <v>137</v>
      </c>
      <c r="B59" s="35" t="s">
        <v>199</v>
      </c>
      <c r="C59" s="45">
        <v>244</v>
      </c>
      <c r="D59" s="62">
        <f>E59+F59+G59</f>
        <v>68300</v>
      </c>
      <c r="E59" s="63">
        <v>68300</v>
      </c>
      <c r="F59" s="45"/>
      <c r="G59" s="64"/>
      <c r="H59" s="63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</row>
    <row r="60" spans="1:73" ht="31.5">
      <c r="A60" s="37" t="s">
        <v>138</v>
      </c>
      <c r="B60" s="35" t="s">
        <v>200</v>
      </c>
      <c r="C60" s="45">
        <v>244</v>
      </c>
      <c r="D60" s="62"/>
      <c r="E60" s="63"/>
      <c r="F60" s="45"/>
      <c r="G60" s="64"/>
      <c r="H60" s="63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</row>
    <row r="61" spans="1:73" ht="47.25">
      <c r="A61" s="37" t="s">
        <v>273</v>
      </c>
      <c r="B61" s="35" t="s">
        <v>247</v>
      </c>
      <c r="C61" s="45">
        <v>244</v>
      </c>
      <c r="D61" s="62">
        <f>E61+F61+G61</f>
        <v>129200</v>
      </c>
      <c r="E61" s="63">
        <f>20000+100000+3000</f>
        <v>123000</v>
      </c>
      <c r="F61" s="63"/>
      <c r="G61" s="64">
        <v>6200</v>
      </c>
      <c r="H61" s="63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</row>
    <row r="62" spans="1:73" ht="31.5">
      <c r="A62" s="37" t="s">
        <v>261</v>
      </c>
      <c r="B62" s="35" t="s">
        <v>248</v>
      </c>
      <c r="C62" s="45">
        <v>244</v>
      </c>
      <c r="D62" s="62"/>
      <c r="E62" s="63"/>
      <c r="F62" s="63"/>
      <c r="G62" s="64"/>
      <c r="H62" s="6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</row>
    <row r="63" spans="1:73" ht="31.5">
      <c r="A63" s="37" t="s">
        <v>274</v>
      </c>
      <c r="B63" s="35" t="s">
        <v>201</v>
      </c>
      <c r="C63" s="45">
        <v>244</v>
      </c>
      <c r="D63" s="62"/>
      <c r="E63" s="63"/>
      <c r="F63" s="63"/>
      <c r="G63" s="64"/>
      <c r="H63" s="63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</row>
    <row r="64" spans="1:73" ht="15.75">
      <c r="A64" s="66" t="s">
        <v>249</v>
      </c>
      <c r="B64" s="35" t="s">
        <v>203</v>
      </c>
      <c r="C64" s="45">
        <v>244</v>
      </c>
      <c r="D64" s="62"/>
      <c r="E64" s="63"/>
      <c r="F64" s="45"/>
      <c r="G64" s="64"/>
      <c r="H64" s="63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</row>
    <row r="65" spans="1:73" ht="47.25">
      <c r="A65" s="37" t="s">
        <v>139</v>
      </c>
      <c r="B65" s="35" t="s">
        <v>204</v>
      </c>
      <c r="C65" s="45" t="s">
        <v>106</v>
      </c>
      <c r="D65" s="36"/>
      <c r="E65" s="45"/>
      <c r="F65" s="45"/>
      <c r="G65" s="45"/>
      <c r="H65" s="4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</row>
    <row r="66" spans="1:73" ht="31.5">
      <c r="A66" s="37" t="s">
        <v>140</v>
      </c>
      <c r="B66" s="35" t="s">
        <v>205</v>
      </c>
      <c r="C66" s="45">
        <v>500</v>
      </c>
      <c r="D66" s="36"/>
      <c r="E66" s="45"/>
      <c r="F66" s="45"/>
      <c r="G66" s="45"/>
      <c r="H66" s="4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</row>
    <row r="67" spans="1:73" ht="31.5">
      <c r="A67" s="37" t="s">
        <v>202</v>
      </c>
      <c r="B67" s="35" t="s">
        <v>206</v>
      </c>
      <c r="C67" s="45">
        <v>510</v>
      </c>
      <c r="D67" s="36"/>
      <c r="E67" s="45"/>
      <c r="F67" s="45"/>
      <c r="G67" s="45"/>
      <c r="H67" s="4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</row>
    <row r="68" spans="1:73" ht="47.25">
      <c r="A68" s="37" t="s">
        <v>141</v>
      </c>
      <c r="B68" s="35" t="s">
        <v>207</v>
      </c>
      <c r="C68" s="45">
        <v>520</v>
      </c>
      <c r="D68" s="36"/>
      <c r="E68" s="45"/>
      <c r="F68" s="45"/>
      <c r="G68" s="45"/>
      <c r="H68" s="4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</row>
    <row r="69" spans="1:73" ht="31.5">
      <c r="A69" s="37" t="s">
        <v>142</v>
      </c>
      <c r="B69" s="35" t="s">
        <v>208</v>
      </c>
      <c r="C69" s="45">
        <v>530</v>
      </c>
      <c r="D69" s="36"/>
      <c r="E69" s="45"/>
      <c r="F69" s="45"/>
      <c r="G69" s="45"/>
      <c r="H69" s="4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</row>
    <row r="70" spans="1:73" ht="31.5">
      <c r="A70" s="37" t="s">
        <v>143</v>
      </c>
      <c r="B70" s="35" t="s">
        <v>210</v>
      </c>
      <c r="C70" s="45">
        <v>540</v>
      </c>
      <c r="D70" s="36"/>
      <c r="E70" s="45"/>
      <c r="F70" s="45"/>
      <c r="G70" s="45"/>
      <c r="H70" s="4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</row>
    <row r="71" spans="1:73" ht="15.75">
      <c r="A71" s="37" t="s">
        <v>144</v>
      </c>
      <c r="B71" s="35" t="s">
        <v>211</v>
      </c>
      <c r="C71" s="45">
        <v>600</v>
      </c>
      <c r="D71" s="36"/>
      <c r="E71" s="45"/>
      <c r="F71" s="45"/>
      <c r="G71" s="45"/>
      <c r="H71" s="4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</row>
    <row r="72" spans="1:73" ht="31.5">
      <c r="A72" s="37" t="s">
        <v>209</v>
      </c>
      <c r="B72" s="35" t="s">
        <v>212</v>
      </c>
      <c r="C72" s="45">
        <v>610</v>
      </c>
      <c r="D72" s="36"/>
      <c r="E72" s="45"/>
      <c r="F72" s="45"/>
      <c r="G72" s="45"/>
      <c r="H72" s="4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</row>
    <row r="73" spans="1:73" ht="47.25">
      <c r="A73" s="37" t="s">
        <v>145</v>
      </c>
      <c r="B73" s="35" t="s">
        <v>213</v>
      </c>
      <c r="C73" s="45">
        <v>620</v>
      </c>
      <c r="D73" s="36"/>
      <c r="E73" s="45"/>
      <c r="F73" s="45"/>
      <c r="G73" s="45"/>
      <c r="H73" s="4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</row>
    <row r="74" spans="1:73" ht="31.5">
      <c r="A74" s="37" t="s">
        <v>146</v>
      </c>
      <c r="B74" s="35" t="s">
        <v>214</v>
      </c>
      <c r="C74" s="45">
        <v>630</v>
      </c>
      <c r="D74" s="36"/>
      <c r="E74" s="45"/>
      <c r="F74" s="45"/>
      <c r="G74" s="45"/>
      <c r="H74" s="4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</row>
    <row r="75" spans="1:73" ht="31.5">
      <c r="A75" s="37" t="s">
        <v>147</v>
      </c>
      <c r="B75" s="35" t="s">
        <v>216</v>
      </c>
      <c r="C75" s="45">
        <v>640</v>
      </c>
      <c r="D75" s="36"/>
      <c r="E75" s="45"/>
      <c r="F75" s="45"/>
      <c r="G75" s="45"/>
      <c r="H75" s="4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</row>
    <row r="76" spans="1:73" ht="15.75">
      <c r="A76" s="37" t="s">
        <v>148</v>
      </c>
      <c r="B76" s="35" t="s">
        <v>217</v>
      </c>
      <c r="C76" s="45">
        <v>700</v>
      </c>
      <c r="D76" s="36" t="s">
        <v>106</v>
      </c>
      <c r="E76" s="36" t="s">
        <v>106</v>
      </c>
      <c r="F76" s="36" t="s">
        <v>106</v>
      </c>
      <c r="G76" s="36"/>
      <c r="H76" s="36" t="s">
        <v>106</v>
      </c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</row>
    <row r="77" spans="1:73" ht="94.5">
      <c r="A77" s="37" t="s">
        <v>215</v>
      </c>
      <c r="B77" s="35" t="s">
        <v>219</v>
      </c>
      <c r="C77" s="45">
        <v>710</v>
      </c>
      <c r="D77" s="36" t="s">
        <v>106</v>
      </c>
      <c r="E77" s="36" t="s">
        <v>106</v>
      </c>
      <c r="F77" s="36" t="s">
        <v>106</v>
      </c>
      <c r="G77" s="36"/>
      <c r="H77" s="36" t="s">
        <v>106</v>
      </c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</row>
    <row r="78" spans="1:73" ht="15.75">
      <c r="A78" s="37" t="s">
        <v>149</v>
      </c>
      <c r="B78" s="35" t="s">
        <v>262</v>
      </c>
      <c r="C78" s="45">
        <v>800</v>
      </c>
      <c r="D78" s="36" t="s">
        <v>106</v>
      </c>
      <c r="E78" s="36" t="s">
        <v>106</v>
      </c>
      <c r="F78" s="36" t="s">
        <v>106</v>
      </c>
      <c r="G78" s="36"/>
      <c r="H78" s="36" t="s">
        <v>106</v>
      </c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</row>
    <row r="79" spans="1:73" ht="94.5">
      <c r="A79" s="37" t="s">
        <v>218</v>
      </c>
      <c r="B79" s="35" t="s">
        <v>263</v>
      </c>
      <c r="C79" s="45">
        <v>810</v>
      </c>
      <c r="D79" s="36" t="s">
        <v>106</v>
      </c>
      <c r="E79" s="36" t="s">
        <v>106</v>
      </c>
      <c r="F79" s="36" t="s">
        <v>106</v>
      </c>
      <c r="G79" s="36"/>
      <c r="H79" s="36" t="s">
        <v>106</v>
      </c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</row>
    <row r="80" spans="1:73" ht="31.5">
      <c r="A80" s="37" t="s">
        <v>150</v>
      </c>
      <c r="B80" s="35" t="s">
        <v>275</v>
      </c>
      <c r="C80" s="45" t="s">
        <v>106</v>
      </c>
      <c r="D80" s="45"/>
      <c r="E80" s="45"/>
      <c r="F80" s="45"/>
      <c r="G80" s="45"/>
      <c r="H80" s="4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</row>
    <row r="81" spans="1:73" ht="15.75">
      <c r="A81" s="43" t="s">
        <v>151</v>
      </c>
      <c r="B81" s="77" t="s">
        <v>276</v>
      </c>
      <c r="C81" s="36" t="s">
        <v>106</v>
      </c>
      <c r="D81" s="46"/>
      <c r="E81" s="46"/>
      <c r="F81" s="46"/>
      <c r="G81" s="46"/>
      <c r="H81" s="46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</row>
    <row r="82" spans="1:73" ht="15.75">
      <c r="A82" s="38"/>
      <c r="B82" s="32"/>
      <c r="C82" s="32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</row>
    <row r="83" spans="1:73" ht="15.75">
      <c r="A83" s="38"/>
      <c r="B83" s="32"/>
      <c r="C83" s="32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</row>
    <row r="84" spans="1:73" ht="15.75">
      <c r="A84" s="38"/>
      <c r="B84" s="32"/>
      <c r="C84" s="32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</row>
    <row r="85" spans="1:73" ht="15.75">
      <c r="A85" s="38"/>
      <c r="B85" s="32"/>
      <c r="C85" s="32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</row>
    <row r="86" spans="1:73" ht="15.75">
      <c r="A86" s="38"/>
      <c r="B86" s="32"/>
      <c r="C86" s="32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</row>
    <row r="87" spans="1:73" ht="15.75">
      <c r="A87" s="38"/>
      <c r="B87" s="32"/>
      <c r="C87" s="32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</row>
    <row r="88" spans="1:73" ht="15.75">
      <c r="A88" s="38"/>
      <c r="B88" s="32"/>
      <c r="C88" s="32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</row>
    <row r="89" spans="1:73" ht="15.75">
      <c r="A89" s="38"/>
      <c r="B89" s="32"/>
      <c r="C89" s="32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</row>
    <row r="90" spans="1:73" ht="15.75">
      <c r="A90" s="38"/>
      <c r="B90" s="32"/>
      <c r="C90" s="32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</row>
    <row r="91" spans="1:73" ht="15.75">
      <c r="A91" s="38"/>
      <c r="B91" s="32"/>
      <c r="C91" s="32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</row>
    <row r="92" spans="1:73" ht="15.75">
      <c r="A92" s="38"/>
      <c r="B92" s="32"/>
      <c r="C92" s="32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</row>
    <row r="93" spans="1:73" ht="15.75">
      <c r="A93" s="38"/>
      <c r="B93" s="32"/>
      <c r="C93" s="32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</row>
    <row r="94" spans="1:73" ht="15.75">
      <c r="A94" s="38"/>
      <c r="B94" s="32"/>
      <c r="C94" s="32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</row>
    <row r="95" spans="1:73" ht="15.75">
      <c r="A95" s="38"/>
      <c r="B95" s="32"/>
      <c r="C95" s="32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</row>
    <row r="96" spans="1:73" ht="15.75">
      <c r="A96" s="38"/>
      <c r="B96" s="32"/>
      <c r="C96" s="32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</row>
    <row r="97" spans="1:73" ht="15.75">
      <c r="A97" s="38"/>
      <c r="B97" s="32"/>
      <c r="C97" s="32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</row>
    <row r="98" spans="1:73" ht="15.75">
      <c r="A98" s="38"/>
      <c r="B98" s="32"/>
      <c r="C98" s="32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</row>
    <row r="99" spans="1:73" ht="15.75">
      <c r="A99" s="38"/>
      <c r="B99" s="32"/>
      <c r="C99" s="32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</row>
    <row r="100" spans="1:73" ht="15.75">
      <c r="A100" s="38"/>
      <c r="B100" s="32"/>
      <c r="C100" s="32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</row>
    <row r="101" spans="1:73" ht="15.75">
      <c r="A101" s="38"/>
      <c r="B101" s="32"/>
      <c r="C101" s="32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</row>
    <row r="102" spans="1:73" ht="15.75">
      <c r="A102" s="38"/>
      <c r="B102" s="32"/>
      <c r="C102" s="32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</row>
    <row r="103" spans="1:73" ht="15.75">
      <c r="A103" s="38"/>
      <c r="B103" s="32"/>
      <c r="C103" s="32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</row>
    <row r="104" spans="1:73" ht="15.75">
      <c r="A104" s="38"/>
      <c r="B104" s="32"/>
      <c r="C104" s="32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</row>
    <row r="105" spans="1:73" ht="15.75">
      <c r="A105" s="38"/>
      <c r="B105" s="32"/>
      <c r="C105" s="32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</row>
    <row r="106" spans="1:73" ht="15.75">
      <c r="A106" s="38"/>
      <c r="B106" s="32"/>
      <c r="C106" s="32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</row>
    <row r="107" spans="1:73" ht="15.75">
      <c r="A107" s="38"/>
      <c r="B107" s="32"/>
      <c r="C107" s="32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</row>
    <row r="108" spans="1:73" ht="15.75">
      <c r="A108" s="38"/>
      <c r="B108" s="32"/>
      <c r="C108" s="32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</row>
    <row r="109" spans="1:73" ht="15.75">
      <c r="A109" s="38"/>
      <c r="B109" s="32"/>
      <c r="C109" s="32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</row>
    <row r="110" spans="1:73" ht="15.75">
      <c r="A110" s="38"/>
      <c r="B110" s="32"/>
      <c r="C110" s="32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</row>
    <row r="111" spans="1:73" ht="15.75">
      <c r="A111" s="38"/>
      <c r="B111" s="32"/>
      <c r="C111" s="32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</row>
    <row r="112" spans="1:73" ht="15.75">
      <c r="A112" s="38"/>
      <c r="B112" s="32"/>
      <c r="C112" s="32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</row>
    <row r="113" spans="1:73" ht="15.75">
      <c r="A113" s="38"/>
      <c r="B113" s="32"/>
      <c r="C113" s="32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</row>
    <row r="114" spans="1:73" ht="15.75">
      <c r="A114" s="38"/>
      <c r="B114" s="32"/>
      <c r="C114" s="32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</row>
    <row r="115" spans="1:73" ht="15.75">
      <c r="A115" s="38"/>
      <c r="B115" s="32"/>
      <c r="C115" s="32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</row>
    <row r="116" spans="1:73" ht="15.75">
      <c r="A116" s="38"/>
      <c r="B116" s="32"/>
      <c r="C116" s="32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</row>
    <row r="117" spans="1:73" ht="15.75">
      <c r="A117" s="38"/>
      <c r="B117" s="32"/>
      <c r="C117" s="32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</row>
    <row r="118" spans="1:73" ht="15.75">
      <c r="A118" s="38"/>
      <c r="B118" s="32"/>
      <c r="C118" s="32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</row>
    <row r="119" spans="1:73" ht="15.75">
      <c r="A119" s="38"/>
      <c r="B119" s="32"/>
      <c r="C119" s="32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</row>
    <row r="120" spans="1:73" ht="15.75">
      <c r="A120" s="38"/>
      <c r="B120" s="32"/>
      <c r="C120" s="32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</row>
    <row r="121" spans="1:73" ht="15.75">
      <c r="A121" s="38"/>
      <c r="B121" s="32"/>
      <c r="C121" s="32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</row>
    <row r="122" spans="1:73" ht="15.75">
      <c r="A122" s="38"/>
      <c r="B122" s="32"/>
      <c r="C122" s="32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</row>
    <row r="123" spans="1:73" ht="15.75">
      <c r="A123" s="38"/>
      <c r="B123" s="32"/>
      <c r="C123" s="32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</row>
    <row r="124" spans="1:73" ht="15.75">
      <c r="A124" s="38"/>
      <c r="B124" s="32"/>
      <c r="C124" s="32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</row>
    <row r="125" spans="1:73" ht="15.75">
      <c r="A125" s="38"/>
      <c r="B125" s="32"/>
      <c r="C125" s="32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</row>
    <row r="126" spans="1:73" ht="15.75">
      <c r="A126" s="38"/>
      <c r="B126" s="32"/>
      <c r="C126" s="32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</row>
    <row r="127" spans="1:73" ht="15.75">
      <c r="A127" s="38"/>
      <c r="B127" s="32"/>
      <c r="C127" s="32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</row>
    <row r="128" spans="1:73" ht="15.75">
      <c r="A128" s="38"/>
      <c r="B128" s="32"/>
      <c r="C128" s="32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</row>
    <row r="129" spans="1:73" ht="15.75">
      <c r="A129" s="38"/>
      <c r="B129" s="32"/>
      <c r="C129" s="32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</row>
    <row r="130" spans="1:73" ht="15.75">
      <c r="A130" s="38"/>
      <c r="B130" s="32"/>
      <c r="C130" s="32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</row>
    <row r="131" spans="1:73" ht="15.75">
      <c r="A131" s="38"/>
      <c r="B131" s="32"/>
      <c r="C131" s="32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</row>
    <row r="132" spans="1:73" ht="15.75">
      <c r="A132" s="38"/>
      <c r="B132" s="32"/>
      <c r="C132" s="32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</row>
    <row r="133" spans="1:73" ht="15.75">
      <c r="A133" s="38"/>
      <c r="B133" s="32"/>
      <c r="C133" s="32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</row>
    <row r="134" spans="1:73" ht="15.75">
      <c r="A134" s="38"/>
      <c r="B134" s="32"/>
      <c r="C134" s="32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</row>
    <row r="135" spans="1:73" ht="15.75">
      <c r="A135" s="38"/>
      <c r="B135" s="32"/>
      <c r="C135" s="32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</row>
    <row r="136" spans="1:73" ht="15.75">
      <c r="A136" s="38"/>
      <c r="B136" s="32"/>
      <c r="C136" s="32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</row>
    <row r="137" spans="1:73" ht="15.75">
      <c r="A137" s="38"/>
      <c r="B137" s="32"/>
      <c r="C137" s="32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</row>
    <row r="138" spans="1:73" ht="15.75">
      <c r="A138" s="38"/>
      <c r="B138" s="32"/>
      <c r="C138" s="32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</row>
    <row r="139" spans="1:73" ht="15.75">
      <c r="A139" s="38"/>
      <c r="B139" s="32"/>
      <c r="C139" s="32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</row>
    <row r="140" spans="1:73" ht="15.75">
      <c r="A140" s="38"/>
      <c r="B140" s="32"/>
      <c r="C140" s="32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</row>
    <row r="141" spans="1:73" ht="15.75">
      <c r="A141" s="38"/>
      <c r="B141" s="32"/>
      <c r="C141" s="32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</row>
    <row r="142" spans="1:73" ht="15.75">
      <c r="A142" s="38"/>
      <c r="B142" s="32"/>
      <c r="C142" s="32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</row>
    <row r="143" spans="1:73" ht="15.75">
      <c r="A143" s="38"/>
      <c r="B143" s="32"/>
      <c r="C143" s="32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</row>
    <row r="144" spans="1:73" ht="15.75">
      <c r="A144" s="38"/>
      <c r="B144" s="32"/>
      <c r="C144" s="32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</row>
    <row r="145" spans="1:73" ht="15.75">
      <c r="A145" s="38"/>
      <c r="B145" s="32"/>
      <c r="C145" s="32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</row>
    <row r="146" spans="1:73" ht="15.75">
      <c r="A146" s="38"/>
      <c r="B146" s="32"/>
      <c r="C146" s="32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</row>
    <row r="147" spans="1:73" ht="15.75">
      <c r="A147" s="38"/>
      <c r="B147" s="32"/>
      <c r="C147" s="32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</row>
    <row r="148" spans="1:73" ht="15.75">
      <c r="A148" s="38"/>
      <c r="B148" s="32"/>
      <c r="C148" s="32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</row>
    <row r="149" spans="1:73" ht="15.75">
      <c r="A149" s="38"/>
      <c r="B149" s="32"/>
      <c r="C149" s="32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</row>
    <row r="150" spans="1:73" ht="15.75">
      <c r="A150" s="38"/>
      <c r="B150" s="32"/>
      <c r="C150" s="32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</row>
    <row r="151" spans="1:73" ht="15.75">
      <c r="A151" s="38"/>
      <c r="B151" s="32"/>
      <c r="C151" s="32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</row>
    <row r="152" spans="1:73" ht="15.75">
      <c r="A152" s="38"/>
      <c r="B152" s="32"/>
      <c r="C152" s="32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</row>
    <row r="153" spans="1:73" ht="15.75">
      <c r="A153" s="38"/>
      <c r="B153" s="32"/>
      <c r="C153" s="32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</row>
    <row r="154" spans="1:73" ht="15.75">
      <c r="A154" s="38"/>
      <c r="B154" s="32"/>
      <c r="C154" s="32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</row>
    <row r="155" spans="1:73" ht="15.75">
      <c r="A155" s="38"/>
      <c r="B155" s="32"/>
      <c r="C155" s="32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</row>
    <row r="156" spans="1:73" ht="15.75">
      <c r="A156" s="38"/>
      <c r="B156" s="32"/>
      <c r="C156" s="32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</row>
    <row r="157" spans="1:73" ht="15.75">
      <c r="A157" s="38"/>
      <c r="B157" s="32"/>
      <c r="C157" s="32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</row>
    <row r="158" spans="1:73" ht="15.75">
      <c r="A158" s="38"/>
      <c r="B158" s="32"/>
      <c r="C158" s="32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</row>
    <row r="159" spans="1:73" ht="15.75">
      <c r="A159" s="38"/>
      <c r="B159" s="32"/>
      <c r="C159" s="32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</row>
    <row r="160" spans="1:73" ht="15.75">
      <c r="A160" s="38"/>
      <c r="B160" s="32"/>
      <c r="C160" s="32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</row>
    <row r="161" spans="1:73" ht="15.75">
      <c r="A161" s="38"/>
      <c r="B161" s="32"/>
      <c r="C161" s="32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</row>
    <row r="162" spans="1:73" ht="15.75">
      <c r="A162" s="38"/>
      <c r="B162" s="32"/>
      <c r="C162" s="32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</row>
    <row r="163" spans="1:73" ht="15.75">
      <c r="A163" s="38"/>
      <c r="B163" s="32"/>
      <c r="C163" s="32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</row>
    <row r="164" spans="1:73" ht="15.75">
      <c r="A164" s="38"/>
      <c r="B164" s="32"/>
      <c r="C164" s="32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</row>
    <row r="165" spans="1:73" ht="15.75">
      <c r="A165" s="38"/>
      <c r="B165" s="32"/>
      <c r="C165" s="32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</row>
    <row r="166" spans="1:73" ht="15.75">
      <c r="A166" s="38"/>
      <c r="B166" s="32"/>
      <c r="C166" s="32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</row>
    <row r="167" spans="1:73" ht="15.75">
      <c r="A167" s="38"/>
      <c r="B167" s="32"/>
      <c r="C167" s="32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</row>
    <row r="168" spans="1:73" ht="15.75">
      <c r="A168" s="38"/>
      <c r="B168" s="32"/>
      <c r="C168" s="32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</row>
    <row r="169" spans="1:73" ht="15.75">
      <c r="A169" s="38"/>
      <c r="B169" s="32"/>
      <c r="C169" s="32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</row>
    <row r="170" spans="1:73" ht="15.75">
      <c r="A170" s="38"/>
      <c r="B170" s="32"/>
      <c r="C170" s="32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</row>
    <row r="171" spans="1:73" ht="15.75">
      <c r="A171" s="38"/>
      <c r="B171" s="32"/>
      <c r="C171" s="32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</row>
    <row r="172" spans="1:73" ht="15.75">
      <c r="A172" s="38"/>
      <c r="B172" s="32"/>
      <c r="C172" s="32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</row>
    <row r="173" spans="1:73" ht="15.75">
      <c r="A173" s="38"/>
      <c r="B173" s="32"/>
      <c r="C173" s="32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</row>
    <row r="174" spans="1:73" ht="15.75">
      <c r="A174" s="38"/>
      <c r="B174" s="32"/>
      <c r="C174" s="32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</row>
    <row r="175" spans="1:73" ht="15.75">
      <c r="A175" s="38"/>
      <c r="B175" s="32"/>
      <c r="C175" s="32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</row>
    <row r="176" spans="1:73" ht="15.75">
      <c r="A176" s="38"/>
      <c r="B176" s="32"/>
      <c r="C176" s="32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</row>
    <row r="177" spans="1:73" ht="15.75">
      <c r="A177" s="38"/>
      <c r="B177" s="32"/>
      <c r="C177" s="32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</row>
    <row r="178" spans="1:73" ht="15.75">
      <c r="A178" s="38"/>
      <c r="B178" s="32"/>
      <c r="C178" s="32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</row>
    <row r="179" spans="1:73" ht="15.75">
      <c r="A179" s="38"/>
      <c r="B179" s="32"/>
      <c r="C179" s="32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</row>
    <row r="180" spans="1:73" ht="15.75">
      <c r="A180" s="38"/>
      <c r="B180" s="32"/>
      <c r="C180" s="32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</row>
    <row r="181" spans="1:73" ht="15.75">
      <c r="A181" s="38"/>
      <c r="B181" s="32"/>
      <c r="C181" s="32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</row>
    <row r="182" spans="1:73" ht="15.75">
      <c r="A182" s="38"/>
      <c r="B182" s="32"/>
      <c r="C182" s="32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</row>
    <row r="183" spans="1:73" ht="15.75">
      <c r="A183" s="38"/>
      <c r="B183" s="32"/>
      <c r="C183" s="32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</row>
    <row r="184" spans="1:73" ht="15.75">
      <c r="A184" s="38"/>
      <c r="B184" s="32"/>
      <c r="C184" s="32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</row>
    <row r="185" spans="1:73" ht="15.75">
      <c r="A185" s="38"/>
      <c r="B185" s="32"/>
      <c r="C185" s="32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</row>
    <row r="186" spans="1:73" ht="15.75">
      <c r="A186" s="38"/>
      <c r="B186" s="32"/>
      <c r="C186" s="32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</row>
    <row r="187" spans="1:73" ht="15.75">
      <c r="A187" s="38"/>
      <c r="B187" s="32"/>
      <c r="C187" s="32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</row>
    <row r="188" spans="1:73" ht="15.75">
      <c r="A188" s="38"/>
      <c r="B188" s="32"/>
      <c r="C188" s="32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</row>
    <row r="189" spans="1:73" ht="15.75">
      <c r="A189" s="38"/>
      <c r="B189" s="32"/>
      <c r="C189" s="32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</row>
    <row r="190" spans="1:73" ht="15.75">
      <c r="A190" s="38"/>
      <c r="B190" s="32"/>
      <c r="C190" s="32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</row>
    <row r="191" spans="1:73" ht="15.75">
      <c r="A191" s="38"/>
      <c r="B191" s="32"/>
      <c r="C191" s="32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</row>
    <row r="192" spans="1:73" ht="15.75">
      <c r="A192" s="38"/>
      <c r="B192" s="32"/>
      <c r="C192" s="32"/>
      <c r="D192" s="44"/>
      <c r="E192" s="44"/>
      <c r="F192" s="44"/>
      <c r="G192" s="44"/>
      <c r="H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</row>
    <row r="193" spans="1:73" ht="15.75">
      <c r="A193" s="38"/>
      <c r="B193" s="32"/>
      <c r="C193" s="32"/>
      <c r="D193" s="44"/>
      <c r="E193" s="44"/>
      <c r="F193" s="44"/>
      <c r="G193" s="44"/>
      <c r="H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</row>
  </sheetData>
  <sheetProtection/>
  <mergeCells count="11">
    <mergeCell ref="D5:D7"/>
    <mergeCell ref="E6:E7"/>
    <mergeCell ref="F6:F7"/>
    <mergeCell ref="D4:H4"/>
    <mergeCell ref="E5:H5"/>
    <mergeCell ref="A1:H1"/>
    <mergeCell ref="A2:H2"/>
    <mergeCell ref="G6:H6"/>
    <mergeCell ref="A4:A7"/>
    <mergeCell ref="B4:B7"/>
    <mergeCell ref="C4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193"/>
  <sheetViews>
    <sheetView view="pageBreakPreview" zoomScale="80" zoomScaleNormal="75" zoomScaleSheetLayoutView="80" zoomScalePageLayoutView="0" workbookViewId="0" topLeftCell="A75">
      <selection activeCell="A1" sqref="A1:H81"/>
    </sheetView>
  </sheetViews>
  <sheetFormatPr defaultColWidth="9.00390625" defaultRowHeight="12.75"/>
  <cols>
    <col min="1" max="1" width="34.125" style="39" customWidth="1"/>
    <col min="2" max="2" width="11.625" style="33" customWidth="1"/>
    <col min="3" max="3" width="16.875" style="33" customWidth="1"/>
    <col min="4" max="4" width="18.125" style="25" customWidth="1"/>
    <col min="5" max="5" width="20.00390625" style="25" customWidth="1"/>
    <col min="6" max="6" width="25.125" style="25" customWidth="1"/>
    <col min="7" max="8" width="18.00390625" style="25" customWidth="1"/>
    <col min="9" max="9" width="9.125" style="25" customWidth="1"/>
    <col min="10" max="11" width="13.25390625" style="25" bestFit="1" customWidth="1"/>
    <col min="12" max="16384" width="9.125" style="25" customWidth="1"/>
  </cols>
  <sheetData>
    <row r="1" spans="1:73" ht="15.75">
      <c r="A1" s="131" t="s">
        <v>78</v>
      </c>
      <c r="B1" s="131"/>
      <c r="C1" s="131"/>
      <c r="D1" s="131"/>
      <c r="E1" s="131"/>
      <c r="F1" s="131"/>
      <c r="G1" s="131"/>
      <c r="H1" s="131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</row>
    <row r="2" spans="1:73" ht="15.75" customHeight="1">
      <c r="A2" s="131" t="s">
        <v>269</v>
      </c>
      <c r="B2" s="131"/>
      <c r="C2" s="131"/>
      <c r="D2" s="131"/>
      <c r="E2" s="131"/>
      <c r="F2" s="131"/>
      <c r="G2" s="131"/>
      <c r="H2" s="13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</row>
    <row r="3" spans="1:68" ht="16.5" customHeight="1">
      <c r="A3" s="38"/>
      <c r="B3" s="32"/>
      <c r="C3" s="3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</row>
    <row r="4" spans="1:68" s="33" customFormat="1" ht="15.75" customHeight="1">
      <c r="A4" s="132" t="s">
        <v>9</v>
      </c>
      <c r="B4" s="130" t="s">
        <v>80</v>
      </c>
      <c r="C4" s="130" t="s">
        <v>81</v>
      </c>
      <c r="D4" s="130" t="s">
        <v>277</v>
      </c>
      <c r="E4" s="130"/>
      <c r="F4" s="130"/>
      <c r="G4" s="130"/>
      <c r="H4" s="130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</row>
    <row r="5" spans="1:68" s="33" customFormat="1" ht="16.5" customHeight="1">
      <c r="A5" s="132"/>
      <c r="B5" s="130"/>
      <c r="C5" s="130"/>
      <c r="D5" s="130" t="s">
        <v>12</v>
      </c>
      <c r="E5" s="130" t="s">
        <v>86</v>
      </c>
      <c r="F5" s="130"/>
      <c r="G5" s="130"/>
      <c r="H5" s="130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</row>
    <row r="6" spans="1:68" s="33" customFormat="1" ht="71.25" customHeight="1">
      <c r="A6" s="132"/>
      <c r="B6" s="130"/>
      <c r="C6" s="130"/>
      <c r="D6" s="130"/>
      <c r="E6" s="130" t="s">
        <v>82</v>
      </c>
      <c r="F6" s="130" t="s">
        <v>83</v>
      </c>
      <c r="G6" s="130" t="s">
        <v>84</v>
      </c>
      <c r="H6" s="13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</row>
    <row r="7" spans="1:68" s="33" customFormat="1" ht="45.75" customHeight="1">
      <c r="A7" s="132"/>
      <c r="B7" s="130"/>
      <c r="C7" s="130"/>
      <c r="D7" s="130"/>
      <c r="E7" s="130"/>
      <c r="F7" s="130"/>
      <c r="G7" s="31" t="s">
        <v>12</v>
      </c>
      <c r="H7" s="31" t="s">
        <v>85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</row>
    <row r="8" spans="1:68" ht="15.75">
      <c r="A8" s="19">
        <v>1</v>
      </c>
      <c r="B8" s="31">
        <v>2</v>
      </c>
      <c r="C8" s="31">
        <v>3</v>
      </c>
      <c r="D8" s="19">
        <v>4</v>
      </c>
      <c r="E8" s="28">
        <v>5</v>
      </c>
      <c r="F8" s="28">
        <v>6</v>
      </c>
      <c r="G8" s="28">
        <v>8</v>
      </c>
      <c r="H8" s="28">
        <v>9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</row>
    <row r="9" spans="1:68" ht="31.5">
      <c r="A9" s="41" t="s">
        <v>95</v>
      </c>
      <c r="B9" s="34" t="s">
        <v>87</v>
      </c>
      <c r="C9" s="36" t="s">
        <v>106</v>
      </c>
      <c r="D9" s="72"/>
      <c r="E9" s="69"/>
      <c r="F9" s="69"/>
      <c r="G9" s="69"/>
      <c r="H9" s="29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</row>
    <row r="10" spans="1:68" ht="47.25">
      <c r="A10" s="40" t="s">
        <v>94</v>
      </c>
      <c r="B10" s="34" t="s">
        <v>88</v>
      </c>
      <c r="C10" s="73">
        <v>180</v>
      </c>
      <c r="D10" s="19"/>
      <c r="E10" s="36"/>
      <c r="F10" s="30"/>
      <c r="G10" s="36" t="s">
        <v>106</v>
      </c>
      <c r="H10" s="36" t="s">
        <v>106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</row>
    <row r="11" spans="1:68" ht="94.5">
      <c r="A11" s="40" t="s">
        <v>104</v>
      </c>
      <c r="B11" s="34" t="s">
        <v>89</v>
      </c>
      <c r="C11" s="73">
        <v>130</v>
      </c>
      <c r="D11" s="19"/>
      <c r="E11" s="36"/>
      <c r="F11" s="36" t="s">
        <v>106</v>
      </c>
      <c r="G11" s="36" t="s">
        <v>106</v>
      </c>
      <c r="H11" s="36" t="s">
        <v>106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</row>
    <row r="12" spans="1:68" ht="31.5">
      <c r="A12" s="42" t="s">
        <v>105</v>
      </c>
      <c r="B12" s="74" t="s">
        <v>90</v>
      </c>
      <c r="C12" s="36" t="s">
        <v>106</v>
      </c>
      <c r="D12" s="60">
        <f>E12+F12+G12</f>
        <v>7937100</v>
      </c>
      <c r="E12" s="61">
        <f>E16</f>
        <v>7650400</v>
      </c>
      <c r="F12" s="61">
        <f>F27</f>
        <v>280500</v>
      </c>
      <c r="G12" s="61">
        <f>G16+G13+G34</f>
        <v>6200</v>
      </c>
      <c r="H12" s="61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</row>
    <row r="13" spans="1:68" ht="32.25" customHeight="1">
      <c r="A13" s="47" t="s">
        <v>152</v>
      </c>
      <c r="B13" s="35" t="s">
        <v>91</v>
      </c>
      <c r="C13" s="45">
        <v>121</v>
      </c>
      <c r="D13" s="70">
        <f>G13</f>
        <v>6200</v>
      </c>
      <c r="E13" s="36" t="s">
        <v>106</v>
      </c>
      <c r="F13" s="36" t="s">
        <v>106</v>
      </c>
      <c r="G13" s="71">
        <f>G14+G15</f>
        <v>6200</v>
      </c>
      <c r="H13" s="36" t="s">
        <v>106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</row>
    <row r="14" spans="1:68" ht="78.75" customHeight="1">
      <c r="A14" s="47" t="s">
        <v>153</v>
      </c>
      <c r="B14" s="35" t="s">
        <v>92</v>
      </c>
      <c r="C14" s="45">
        <v>121</v>
      </c>
      <c r="D14" s="70">
        <f>G14</f>
        <v>6200</v>
      </c>
      <c r="E14" s="36" t="s">
        <v>106</v>
      </c>
      <c r="F14" s="36" t="s">
        <v>106</v>
      </c>
      <c r="G14" s="71">
        <v>6200</v>
      </c>
      <c r="H14" s="36" t="s">
        <v>106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</row>
    <row r="15" spans="1:68" ht="31.5">
      <c r="A15" s="37" t="s">
        <v>107</v>
      </c>
      <c r="B15" s="35" t="s">
        <v>93</v>
      </c>
      <c r="C15" s="45">
        <v>121</v>
      </c>
      <c r="D15" s="36"/>
      <c r="E15" s="36" t="s">
        <v>106</v>
      </c>
      <c r="F15" s="36" t="s">
        <v>106</v>
      </c>
      <c r="G15" s="36"/>
      <c r="H15" s="36" t="s">
        <v>106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</row>
    <row r="16" spans="1:68" ht="31.5">
      <c r="A16" s="37" t="s">
        <v>108</v>
      </c>
      <c r="B16" s="35" t="s">
        <v>96</v>
      </c>
      <c r="C16" s="45">
        <v>131</v>
      </c>
      <c r="D16" s="62">
        <f>E16+G16</f>
        <v>7650400</v>
      </c>
      <c r="E16" s="63">
        <f>E35</f>
        <v>7650400</v>
      </c>
      <c r="F16" s="36" t="s">
        <v>106</v>
      </c>
      <c r="G16" s="64"/>
      <c r="H16" s="45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</row>
    <row r="17" spans="1:68" ht="47.25">
      <c r="A17" s="37" t="s">
        <v>154</v>
      </c>
      <c r="B17" s="35" t="s">
        <v>97</v>
      </c>
      <c r="C17" s="45">
        <v>131</v>
      </c>
      <c r="D17" s="62"/>
      <c r="E17" s="36" t="s">
        <v>106</v>
      </c>
      <c r="F17" s="36" t="s">
        <v>106</v>
      </c>
      <c r="G17" s="64"/>
      <c r="H17" s="63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</row>
    <row r="18" spans="1:68" ht="47.25">
      <c r="A18" s="37" t="s">
        <v>155</v>
      </c>
      <c r="B18" s="35" t="s">
        <v>98</v>
      </c>
      <c r="C18" s="45">
        <v>131</v>
      </c>
      <c r="D18" s="36"/>
      <c r="E18" s="36" t="s">
        <v>106</v>
      </c>
      <c r="F18" s="36" t="s">
        <v>106</v>
      </c>
      <c r="G18" s="36"/>
      <c r="H18" s="45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</row>
    <row r="19" spans="1:68" ht="47.25">
      <c r="A19" s="37" t="s">
        <v>156</v>
      </c>
      <c r="B19" s="35" t="s">
        <v>99</v>
      </c>
      <c r="C19" s="45">
        <v>131</v>
      </c>
      <c r="D19" s="36"/>
      <c r="E19" s="36" t="s">
        <v>106</v>
      </c>
      <c r="F19" s="36" t="s">
        <v>106</v>
      </c>
      <c r="G19" s="36"/>
      <c r="H19" s="4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</row>
    <row r="20" spans="1:68" ht="63">
      <c r="A20" s="37" t="s">
        <v>157</v>
      </c>
      <c r="B20" s="35" t="s">
        <v>100</v>
      </c>
      <c r="C20" s="45">
        <v>131</v>
      </c>
      <c r="D20" s="36"/>
      <c r="E20" s="36" t="s">
        <v>106</v>
      </c>
      <c r="F20" s="36" t="s">
        <v>106</v>
      </c>
      <c r="G20" s="36"/>
      <c r="H20" s="45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</row>
    <row r="21" spans="1:68" ht="47.25">
      <c r="A21" s="37" t="s">
        <v>109</v>
      </c>
      <c r="B21" s="34" t="s">
        <v>101</v>
      </c>
      <c r="C21" s="45">
        <v>131</v>
      </c>
      <c r="D21" s="36"/>
      <c r="E21" s="36" t="s">
        <v>106</v>
      </c>
      <c r="F21" s="36" t="s">
        <v>106</v>
      </c>
      <c r="G21" s="36"/>
      <c r="H21" s="4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</row>
    <row r="22" spans="1:68" ht="47.25">
      <c r="A22" s="37" t="s">
        <v>110</v>
      </c>
      <c r="B22" s="34" t="s">
        <v>102</v>
      </c>
      <c r="C22" s="45">
        <v>131</v>
      </c>
      <c r="D22" s="36"/>
      <c r="E22" s="36" t="s">
        <v>106</v>
      </c>
      <c r="F22" s="36" t="s">
        <v>106</v>
      </c>
      <c r="G22" s="36"/>
      <c r="H22" s="4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</row>
    <row r="23" spans="1:68" ht="47.25">
      <c r="A23" s="37" t="s">
        <v>111</v>
      </c>
      <c r="B23" s="35" t="s">
        <v>103</v>
      </c>
      <c r="C23" s="45">
        <v>131</v>
      </c>
      <c r="D23" s="36"/>
      <c r="E23" s="36" t="s">
        <v>106</v>
      </c>
      <c r="F23" s="36" t="s">
        <v>106</v>
      </c>
      <c r="G23" s="36"/>
      <c r="H23" s="4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</row>
    <row r="24" spans="1:68" ht="31.5">
      <c r="A24" s="37" t="s">
        <v>112</v>
      </c>
      <c r="B24" s="35" t="s">
        <v>158</v>
      </c>
      <c r="C24" s="45">
        <v>131</v>
      </c>
      <c r="D24" s="36"/>
      <c r="E24" s="36" t="s">
        <v>106</v>
      </c>
      <c r="F24" s="36" t="s">
        <v>106</v>
      </c>
      <c r="G24" s="36"/>
      <c r="H24" s="45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</row>
    <row r="25" spans="1:68" ht="47.25">
      <c r="A25" s="37" t="s">
        <v>159</v>
      </c>
      <c r="B25" s="35" t="s">
        <v>160</v>
      </c>
      <c r="C25" s="45">
        <v>131</v>
      </c>
      <c r="D25" s="36"/>
      <c r="E25" s="36" t="s">
        <v>106</v>
      </c>
      <c r="F25" s="36" t="s">
        <v>106</v>
      </c>
      <c r="G25" s="36"/>
      <c r="H25" s="4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</row>
    <row r="26" spans="1:68" ht="31.5">
      <c r="A26" s="37" t="s">
        <v>113</v>
      </c>
      <c r="B26" s="35" t="s">
        <v>161</v>
      </c>
      <c r="C26" s="45">
        <v>140</v>
      </c>
      <c r="D26" s="36"/>
      <c r="E26" s="36" t="s">
        <v>106</v>
      </c>
      <c r="F26" s="36" t="s">
        <v>106</v>
      </c>
      <c r="G26" s="36"/>
      <c r="H26" s="36" t="s">
        <v>106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</row>
    <row r="27" spans="1:68" ht="31.5">
      <c r="A27" s="37" t="s">
        <v>114</v>
      </c>
      <c r="B27" s="35" t="s">
        <v>162</v>
      </c>
      <c r="C27" s="45">
        <v>150</v>
      </c>
      <c r="D27" s="62">
        <f>F27</f>
        <v>280500</v>
      </c>
      <c r="E27" s="36" t="s">
        <v>106</v>
      </c>
      <c r="F27" s="63">
        <f>F35</f>
        <v>280500</v>
      </c>
      <c r="G27" s="36" t="s">
        <v>106</v>
      </c>
      <c r="H27" s="36" t="s">
        <v>106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</row>
    <row r="28" spans="1:68" ht="15.75">
      <c r="A28" s="37" t="s">
        <v>115</v>
      </c>
      <c r="B28" s="35" t="s">
        <v>163</v>
      </c>
      <c r="C28" s="45" t="s">
        <v>106</v>
      </c>
      <c r="D28" s="36"/>
      <c r="E28" s="36" t="s">
        <v>106</v>
      </c>
      <c r="F28" s="36" t="s">
        <v>106</v>
      </c>
      <c r="G28" s="36"/>
      <c r="H28" s="36" t="s">
        <v>106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</row>
    <row r="29" spans="1:68" ht="47.25">
      <c r="A29" s="37" t="s">
        <v>164</v>
      </c>
      <c r="B29" s="35" t="s">
        <v>165</v>
      </c>
      <c r="C29" s="45">
        <v>410</v>
      </c>
      <c r="D29" s="36"/>
      <c r="E29" s="36" t="s">
        <v>106</v>
      </c>
      <c r="F29" s="36" t="s">
        <v>106</v>
      </c>
      <c r="G29" s="36"/>
      <c r="H29" s="36" t="s">
        <v>106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</row>
    <row r="30" spans="1:68" ht="31.5">
      <c r="A30" s="37" t="s">
        <v>116</v>
      </c>
      <c r="B30" s="35" t="s">
        <v>166</v>
      </c>
      <c r="C30" s="45">
        <v>420</v>
      </c>
      <c r="D30" s="36"/>
      <c r="E30" s="36" t="s">
        <v>106</v>
      </c>
      <c r="F30" s="36" t="s">
        <v>106</v>
      </c>
      <c r="G30" s="36"/>
      <c r="H30" s="36" t="s">
        <v>106</v>
      </c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</row>
    <row r="31" spans="1:68" ht="31.5">
      <c r="A31" s="37" t="s">
        <v>117</v>
      </c>
      <c r="B31" s="35" t="s">
        <v>167</v>
      </c>
      <c r="C31" s="45">
        <v>440</v>
      </c>
      <c r="D31" s="36"/>
      <c r="E31" s="36" t="s">
        <v>106</v>
      </c>
      <c r="F31" s="36" t="s">
        <v>106</v>
      </c>
      <c r="G31" s="36"/>
      <c r="H31" s="36" t="s">
        <v>106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</row>
    <row r="32" spans="1:68" ht="31.5">
      <c r="A32" s="37" t="s">
        <v>118</v>
      </c>
      <c r="B32" s="35" t="s">
        <v>168</v>
      </c>
      <c r="C32" s="45">
        <v>620</v>
      </c>
      <c r="D32" s="36"/>
      <c r="E32" s="36" t="s">
        <v>106</v>
      </c>
      <c r="F32" s="36" t="s">
        <v>106</v>
      </c>
      <c r="G32" s="36"/>
      <c r="H32" s="36" t="s">
        <v>106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</row>
    <row r="33" spans="1:68" ht="15.75">
      <c r="A33" s="37" t="s">
        <v>119</v>
      </c>
      <c r="B33" s="35" t="s">
        <v>169</v>
      </c>
      <c r="C33" s="45">
        <v>630</v>
      </c>
      <c r="D33" s="36"/>
      <c r="E33" s="36" t="s">
        <v>106</v>
      </c>
      <c r="F33" s="36" t="s">
        <v>106</v>
      </c>
      <c r="G33" s="36"/>
      <c r="H33" s="36" t="s">
        <v>106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</row>
    <row r="34" spans="1:68" ht="15.75">
      <c r="A34" s="37" t="s">
        <v>120</v>
      </c>
      <c r="B34" s="35" t="s">
        <v>170</v>
      </c>
      <c r="C34" s="45">
        <v>189</v>
      </c>
      <c r="D34" s="65"/>
      <c r="E34" s="36" t="s">
        <v>106</v>
      </c>
      <c r="F34" s="36" t="s">
        <v>106</v>
      </c>
      <c r="G34" s="63"/>
      <c r="H34" s="4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</row>
    <row r="35" spans="1:68" ht="15.75">
      <c r="A35" s="43" t="s">
        <v>121</v>
      </c>
      <c r="B35" s="35" t="s">
        <v>171</v>
      </c>
      <c r="C35" s="45" t="s">
        <v>106</v>
      </c>
      <c r="D35" s="62">
        <f>E35+F35+G35</f>
        <v>7937100</v>
      </c>
      <c r="E35" s="62">
        <f>E36+E44+E48</f>
        <v>7650400</v>
      </c>
      <c r="F35" s="62">
        <f>F48+F44</f>
        <v>280500</v>
      </c>
      <c r="G35" s="62">
        <f>G36+G48++G44</f>
        <v>6200</v>
      </c>
      <c r="H35" s="62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</row>
    <row r="36" spans="1:68" ht="31.5">
      <c r="A36" s="37" t="s">
        <v>172</v>
      </c>
      <c r="B36" s="35" t="s">
        <v>173</v>
      </c>
      <c r="C36" s="45">
        <v>100</v>
      </c>
      <c r="D36" s="65">
        <f>D37+D41+D42+D43</f>
        <v>4061600</v>
      </c>
      <c r="E36" s="63">
        <f>E37+E41+E42+E43</f>
        <v>4061600</v>
      </c>
      <c r="F36" s="63"/>
      <c r="G36" s="63"/>
      <c r="H36" s="63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</row>
    <row r="37" spans="1:68" ht="31.5">
      <c r="A37" s="37" t="s">
        <v>174</v>
      </c>
      <c r="B37" s="35" t="s">
        <v>175</v>
      </c>
      <c r="C37" s="45">
        <v>111</v>
      </c>
      <c r="D37" s="62">
        <f>E37+F37+G37</f>
        <v>3105000</v>
      </c>
      <c r="E37" s="63">
        <f>E38+E39+E40</f>
        <v>3105000</v>
      </c>
      <c r="F37" s="64"/>
      <c r="G37" s="45"/>
      <c r="H37" s="4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</row>
    <row r="38" spans="1:68" ht="31.5">
      <c r="A38" s="37" t="s">
        <v>176</v>
      </c>
      <c r="B38" s="35" t="s">
        <v>177</v>
      </c>
      <c r="C38" s="45">
        <v>111</v>
      </c>
      <c r="D38" s="62">
        <f>E38+F38+G38</f>
        <v>2542400</v>
      </c>
      <c r="E38" s="63">
        <f>2521100+21300</f>
        <v>2542400</v>
      </c>
      <c r="F38" s="45"/>
      <c r="G38" s="45"/>
      <c r="H38" s="4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</row>
    <row r="39" spans="1:68" ht="31.5">
      <c r="A39" s="37" t="s">
        <v>122</v>
      </c>
      <c r="B39" s="35" t="s">
        <v>178</v>
      </c>
      <c r="C39" s="45">
        <v>111</v>
      </c>
      <c r="D39" s="62">
        <f>E39+F39+G39</f>
        <v>385800</v>
      </c>
      <c r="E39" s="63">
        <f>373100+12700</f>
        <v>385800</v>
      </c>
      <c r="F39" s="45"/>
      <c r="G39" s="45"/>
      <c r="H39" s="4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</row>
    <row r="40" spans="1:73" ht="15.75">
      <c r="A40" s="37" t="s">
        <v>123</v>
      </c>
      <c r="B40" s="35" t="s">
        <v>179</v>
      </c>
      <c r="C40" s="45">
        <v>111</v>
      </c>
      <c r="D40" s="62">
        <f>E40+F40+G40</f>
        <v>176800</v>
      </c>
      <c r="E40" s="63">
        <f>166800+10000</f>
        <v>176800</v>
      </c>
      <c r="F40" s="45"/>
      <c r="G40" s="45"/>
      <c r="H40" s="4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</row>
    <row r="41" spans="1:70" ht="47.25">
      <c r="A41" s="37" t="s">
        <v>124</v>
      </c>
      <c r="B41" s="35" t="s">
        <v>180</v>
      </c>
      <c r="C41" s="45">
        <v>112</v>
      </c>
      <c r="D41" s="62">
        <f>E41+F41+G41+H41</f>
        <v>32200</v>
      </c>
      <c r="E41" s="63">
        <f>5000+5000+10000+10000+2200</f>
        <v>32200</v>
      </c>
      <c r="F41" s="45"/>
      <c r="G41" s="64"/>
      <c r="H41" s="63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</row>
    <row r="42" spans="1:70" ht="110.25">
      <c r="A42" s="37" t="s">
        <v>125</v>
      </c>
      <c r="B42" s="35" t="s">
        <v>181</v>
      </c>
      <c r="C42" s="45">
        <v>113</v>
      </c>
      <c r="D42" s="62"/>
      <c r="E42" s="63"/>
      <c r="F42" s="45"/>
      <c r="G42" s="64"/>
      <c r="H42" s="63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</row>
    <row r="43" spans="1:73" ht="78.75">
      <c r="A43" s="37" t="s">
        <v>126</v>
      </c>
      <c r="B43" s="35" t="s">
        <v>182</v>
      </c>
      <c r="C43" s="45">
        <v>119</v>
      </c>
      <c r="D43" s="62">
        <f>E43+F43+G43</f>
        <v>924400</v>
      </c>
      <c r="E43" s="63">
        <f>50400+761300+112700</f>
        <v>924400</v>
      </c>
      <c r="F43" s="45"/>
      <c r="G43" s="45"/>
      <c r="H43" s="4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</row>
    <row r="44" spans="1:73" ht="31.5">
      <c r="A44" s="37" t="s">
        <v>127</v>
      </c>
      <c r="B44" s="34" t="s">
        <v>183</v>
      </c>
      <c r="C44" s="45">
        <v>850</v>
      </c>
      <c r="D44" s="62">
        <f>E44+F44+G44</f>
        <v>872900</v>
      </c>
      <c r="E44" s="63">
        <f>E45+E46+E47</f>
        <v>872900</v>
      </c>
      <c r="F44" s="63"/>
      <c r="G44" s="45"/>
      <c r="H44" s="4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</row>
    <row r="45" spans="1:73" ht="31.5">
      <c r="A45" s="37" t="s">
        <v>271</v>
      </c>
      <c r="B45" s="34" t="s">
        <v>184</v>
      </c>
      <c r="C45" s="45">
        <v>851</v>
      </c>
      <c r="D45" s="62">
        <f>E45+F45+G45</f>
        <v>872900</v>
      </c>
      <c r="E45" s="63">
        <v>872900</v>
      </c>
      <c r="F45" s="45"/>
      <c r="G45" s="45"/>
      <c r="H45" s="4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</row>
    <row r="46" spans="1:73" ht="15.75">
      <c r="A46" s="37" t="s">
        <v>128</v>
      </c>
      <c r="B46" s="35" t="s">
        <v>185</v>
      </c>
      <c r="C46" s="45">
        <v>852</v>
      </c>
      <c r="D46" s="62"/>
      <c r="E46" s="63"/>
      <c r="F46" s="45"/>
      <c r="G46" s="45"/>
      <c r="H46" s="4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</row>
    <row r="47" spans="1:73" ht="15.75">
      <c r="A47" s="37" t="s">
        <v>128</v>
      </c>
      <c r="B47" s="35" t="s">
        <v>260</v>
      </c>
      <c r="C47" s="45">
        <v>853</v>
      </c>
      <c r="D47" s="62"/>
      <c r="E47" s="63"/>
      <c r="F47" s="75"/>
      <c r="G47" s="45"/>
      <c r="H47" s="4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</row>
    <row r="48" spans="1:73" ht="15.75">
      <c r="A48" s="37" t="s">
        <v>129</v>
      </c>
      <c r="B48" s="35" t="s">
        <v>186</v>
      </c>
      <c r="C48" s="45">
        <v>200</v>
      </c>
      <c r="D48" s="65">
        <f>E48+F48+G48</f>
        <v>3002600</v>
      </c>
      <c r="E48" s="63">
        <f>E49+E50+E51</f>
        <v>2715900</v>
      </c>
      <c r="F48" s="63">
        <f>F49+F50+F51</f>
        <v>280500</v>
      </c>
      <c r="G48" s="63">
        <f>G49+G50+G51</f>
        <v>6200</v>
      </c>
      <c r="H48" s="63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</row>
    <row r="49" spans="1:73" ht="47.25">
      <c r="A49" s="37" t="s">
        <v>187</v>
      </c>
      <c r="B49" s="35" t="s">
        <v>188</v>
      </c>
      <c r="C49" s="45">
        <v>241</v>
      </c>
      <c r="D49" s="65"/>
      <c r="E49" s="45"/>
      <c r="F49" s="45"/>
      <c r="G49" s="45"/>
      <c r="H49" s="4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</row>
    <row r="50" spans="1:73" ht="47.25">
      <c r="A50" s="37" t="s">
        <v>130</v>
      </c>
      <c r="B50" s="35" t="s">
        <v>189</v>
      </c>
      <c r="C50" s="45">
        <v>243</v>
      </c>
      <c r="D50" s="65"/>
      <c r="E50" s="71"/>
      <c r="F50" s="71"/>
      <c r="G50" s="64"/>
      <c r="H50" s="63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</row>
    <row r="51" spans="1:73" ht="63">
      <c r="A51" s="37" t="s">
        <v>131</v>
      </c>
      <c r="B51" s="35" t="s">
        <v>190</v>
      </c>
      <c r="C51" s="45">
        <v>244</v>
      </c>
      <c r="D51" s="62">
        <f>E51+F51+G51</f>
        <v>3002600</v>
      </c>
      <c r="E51" s="64">
        <f>E52+E53+E54+E55+E56+E57+E59+E60+E61+E62+E63+E64</f>
        <v>2715900</v>
      </c>
      <c r="F51" s="64">
        <f>F52+F53+F54+F55+F56+F57+F58+F59+F60+F61+F63+F64</f>
        <v>280500</v>
      </c>
      <c r="G51" s="64">
        <f>G52+G53+G54+G55+G56+G57+G59+G60+G61+G63+G64</f>
        <v>6200</v>
      </c>
      <c r="H51" s="6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</row>
    <row r="52" spans="1:73" ht="31.5">
      <c r="A52" s="37" t="s">
        <v>191</v>
      </c>
      <c r="B52" s="35" t="s">
        <v>192</v>
      </c>
      <c r="C52" s="45">
        <v>244</v>
      </c>
      <c r="D52" s="62">
        <f>E52+F52+G52</f>
        <v>55000</v>
      </c>
      <c r="E52" s="63">
        <v>55000</v>
      </c>
      <c r="F52" s="45"/>
      <c r="G52" s="45"/>
      <c r="H52" s="4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</row>
    <row r="53" spans="1:73" ht="15.75">
      <c r="A53" s="37" t="s">
        <v>132</v>
      </c>
      <c r="B53" s="35" t="s">
        <v>193</v>
      </c>
      <c r="C53" s="45">
        <v>244</v>
      </c>
      <c r="D53" s="62">
        <f>E53+F53+G53</f>
        <v>800000</v>
      </c>
      <c r="E53" s="76">
        <v>800000</v>
      </c>
      <c r="F53" s="71"/>
      <c r="G53" s="71"/>
      <c r="H53" s="4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</row>
    <row r="54" spans="1:73" ht="15.75">
      <c r="A54" s="37" t="s">
        <v>133</v>
      </c>
      <c r="B54" s="35" t="s">
        <v>194</v>
      </c>
      <c r="C54" s="45">
        <v>244</v>
      </c>
      <c r="D54" s="62">
        <f>E54+F54+G54</f>
        <v>1122000</v>
      </c>
      <c r="E54" s="63">
        <f>980000+120000+22000</f>
        <v>1122000</v>
      </c>
      <c r="F54" s="45"/>
      <c r="G54" s="45"/>
      <c r="H54" s="4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</row>
    <row r="55" spans="1:73" ht="31.5">
      <c r="A55" s="37" t="s">
        <v>134</v>
      </c>
      <c r="B55" s="35" t="s">
        <v>195</v>
      </c>
      <c r="C55" s="45">
        <v>244</v>
      </c>
      <c r="D55" s="62"/>
      <c r="E55" s="63"/>
      <c r="F55" s="45"/>
      <c r="G55" s="45"/>
      <c r="H55" s="4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</row>
    <row r="56" spans="1:73" ht="31.5">
      <c r="A56" s="37" t="s">
        <v>135</v>
      </c>
      <c r="B56" s="35" t="s">
        <v>196</v>
      </c>
      <c r="C56" s="45">
        <v>244</v>
      </c>
      <c r="D56" s="62">
        <f>E56+F56+G56</f>
        <v>516400</v>
      </c>
      <c r="E56" s="63">
        <f>350000+130000</f>
        <v>480000</v>
      </c>
      <c r="F56" s="63">
        <f>6800+29600</f>
        <v>36400</v>
      </c>
      <c r="G56" s="45"/>
      <c r="H56" s="4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</row>
    <row r="57" spans="1:73" ht="15.75">
      <c r="A57" s="37" t="s">
        <v>136</v>
      </c>
      <c r="B57" s="35" t="s">
        <v>197</v>
      </c>
      <c r="C57" s="45">
        <v>244</v>
      </c>
      <c r="D57" s="62">
        <f>E57+F57+G57</f>
        <v>309100</v>
      </c>
      <c r="E57" s="63">
        <f>15000+15000+35000</f>
        <v>65000</v>
      </c>
      <c r="F57" s="63">
        <f>64800+170100+7200+2000</f>
        <v>244100</v>
      </c>
      <c r="G57" s="64"/>
      <c r="H57" s="6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</row>
    <row r="58" spans="1:73" ht="31.5">
      <c r="A58" s="37" t="s">
        <v>272</v>
      </c>
      <c r="B58" s="35" t="s">
        <v>198</v>
      </c>
      <c r="C58" s="45">
        <v>244</v>
      </c>
      <c r="D58" s="62"/>
      <c r="E58" s="63"/>
      <c r="F58" s="63"/>
      <c r="G58" s="64"/>
      <c r="H58" s="6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</row>
    <row r="59" spans="1:73" ht="31.5">
      <c r="A59" s="37" t="s">
        <v>137</v>
      </c>
      <c r="B59" s="35" t="s">
        <v>199</v>
      </c>
      <c r="C59" s="45">
        <v>244</v>
      </c>
      <c r="D59" s="62">
        <f>E59+F59+G59</f>
        <v>70900</v>
      </c>
      <c r="E59" s="63">
        <v>70900</v>
      </c>
      <c r="F59" s="45"/>
      <c r="G59" s="64"/>
      <c r="H59" s="63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</row>
    <row r="60" spans="1:73" ht="31.5">
      <c r="A60" s="37" t="s">
        <v>138</v>
      </c>
      <c r="B60" s="35" t="s">
        <v>200</v>
      </c>
      <c r="C60" s="45">
        <v>244</v>
      </c>
      <c r="D60" s="62"/>
      <c r="E60" s="63"/>
      <c r="F60" s="45"/>
      <c r="G60" s="64"/>
      <c r="H60" s="63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</row>
    <row r="61" spans="1:73" ht="47.25">
      <c r="A61" s="37" t="s">
        <v>273</v>
      </c>
      <c r="B61" s="35" t="s">
        <v>247</v>
      </c>
      <c r="C61" s="45">
        <v>244</v>
      </c>
      <c r="D61" s="62">
        <f>E61+F61+G61</f>
        <v>129200</v>
      </c>
      <c r="E61" s="63">
        <f>20000+100000+3000</f>
        <v>123000</v>
      </c>
      <c r="F61" s="63"/>
      <c r="G61" s="64">
        <v>6200</v>
      </c>
      <c r="H61" s="63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</row>
    <row r="62" spans="1:73" ht="31.5">
      <c r="A62" s="37" t="s">
        <v>261</v>
      </c>
      <c r="B62" s="35" t="s">
        <v>248</v>
      </c>
      <c r="C62" s="45">
        <v>244</v>
      </c>
      <c r="D62" s="62"/>
      <c r="E62" s="63"/>
      <c r="F62" s="63"/>
      <c r="G62" s="64"/>
      <c r="H62" s="6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</row>
    <row r="63" spans="1:73" ht="31.5">
      <c r="A63" s="37" t="s">
        <v>274</v>
      </c>
      <c r="B63" s="35" t="s">
        <v>201</v>
      </c>
      <c r="C63" s="45">
        <v>244</v>
      </c>
      <c r="D63" s="62"/>
      <c r="E63" s="63"/>
      <c r="F63" s="63"/>
      <c r="G63" s="64"/>
      <c r="H63" s="63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</row>
    <row r="64" spans="1:73" ht="15.75">
      <c r="A64" s="66" t="s">
        <v>249</v>
      </c>
      <c r="B64" s="35" t="s">
        <v>203</v>
      </c>
      <c r="C64" s="45">
        <v>244</v>
      </c>
      <c r="D64" s="62"/>
      <c r="E64" s="63"/>
      <c r="F64" s="45"/>
      <c r="G64" s="64"/>
      <c r="H64" s="63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</row>
    <row r="65" spans="1:73" ht="47.25">
      <c r="A65" s="37" t="s">
        <v>139</v>
      </c>
      <c r="B65" s="35" t="s">
        <v>204</v>
      </c>
      <c r="C65" s="45" t="s">
        <v>106</v>
      </c>
      <c r="D65" s="36"/>
      <c r="E65" s="45"/>
      <c r="F65" s="45"/>
      <c r="G65" s="45"/>
      <c r="H65" s="4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</row>
    <row r="66" spans="1:73" ht="31.5">
      <c r="A66" s="37" t="s">
        <v>140</v>
      </c>
      <c r="B66" s="35" t="s">
        <v>205</v>
      </c>
      <c r="C66" s="45">
        <v>500</v>
      </c>
      <c r="D66" s="36"/>
      <c r="E66" s="45"/>
      <c r="F66" s="45"/>
      <c r="G66" s="45"/>
      <c r="H66" s="4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</row>
    <row r="67" spans="1:73" ht="31.5">
      <c r="A67" s="37" t="s">
        <v>202</v>
      </c>
      <c r="B67" s="35" t="s">
        <v>206</v>
      </c>
      <c r="C67" s="45">
        <v>510</v>
      </c>
      <c r="D67" s="36"/>
      <c r="E67" s="45"/>
      <c r="F67" s="45"/>
      <c r="G67" s="45"/>
      <c r="H67" s="4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</row>
    <row r="68" spans="1:73" ht="47.25">
      <c r="A68" s="37" t="s">
        <v>141</v>
      </c>
      <c r="B68" s="35" t="s">
        <v>207</v>
      </c>
      <c r="C68" s="45">
        <v>520</v>
      </c>
      <c r="D68" s="36"/>
      <c r="E68" s="45"/>
      <c r="F68" s="45"/>
      <c r="G68" s="45"/>
      <c r="H68" s="4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</row>
    <row r="69" spans="1:73" ht="31.5">
      <c r="A69" s="37" t="s">
        <v>142</v>
      </c>
      <c r="B69" s="35" t="s">
        <v>208</v>
      </c>
      <c r="C69" s="45">
        <v>530</v>
      </c>
      <c r="D69" s="36"/>
      <c r="E69" s="45"/>
      <c r="F69" s="45"/>
      <c r="G69" s="45"/>
      <c r="H69" s="4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</row>
    <row r="70" spans="1:73" ht="31.5">
      <c r="A70" s="37" t="s">
        <v>143</v>
      </c>
      <c r="B70" s="35" t="s">
        <v>210</v>
      </c>
      <c r="C70" s="45">
        <v>540</v>
      </c>
      <c r="D70" s="36"/>
      <c r="E70" s="45"/>
      <c r="F70" s="45"/>
      <c r="G70" s="45"/>
      <c r="H70" s="4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</row>
    <row r="71" spans="1:73" ht="15.75">
      <c r="A71" s="37" t="s">
        <v>144</v>
      </c>
      <c r="B71" s="35" t="s">
        <v>211</v>
      </c>
      <c r="C71" s="45">
        <v>600</v>
      </c>
      <c r="D71" s="36"/>
      <c r="E71" s="45"/>
      <c r="F71" s="45"/>
      <c r="G71" s="45"/>
      <c r="H71" s="4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</row>
    <row r="72" spans="1:73" ht="31.5">
      <c r="A72" s="37" t="s">
        <v>209</v>
      </c>
      <c r="B72" s="35" t="s">
        <v>212</v>
      </c>
      <c r="C72" s="45">
        <v>610</v>
      </c>
      <c r="D72" s="36"/>
      <c r="E72" s="45"/>
      <c r="F72" s="45"/>
      <c r="G72" s="45"/>
      <c r="H72" s="4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</row>
    <row r="73" spans="1:73" ht="47.25">
      <c r="A73" s="37" t="s">
        <v>145</v>
      </c>
      <c r="B73" s="35" t="s">
        <v>213</v>
      </c>
      <c r="C73" s="45">
        <v>620</v>
      </c>
      <c r="D73" s="36"/>
      <c r="E73" s="45"/>
      <c r="F73" s="45"/>
      <c r="G73" s="45"/>
      <c r="H73" s="4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</row>
    <row r="74" spans="1:73" ht="31.5">
      <c r="A74" s="37" t="s">
        <v>146</v>
      </c>
      <c r="B74" s="35" t="s">
        <v>214</v>
      </c>
      <c r="C74" s="45">
        <v>630</v>
      </c>
      <c r="D74" s="36"/>
      <c r="E74" s="45"/>
      <c r="F74" s="45"/>
      <c r="G74" s="45"/>
      <c r="H74" s="4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</row>
    <row r="75" spans="1:73" ht="31.5">
      <c r="A75" s="37" t="s">
        <v>147</v>
      </c>
      <c r="B75" s="35" t="s">
        <v>216</v>
      </c>
      <c r="C75" s="45">
        <v>640</v>
      </c>
      <c r="D75" s="36"/>
      <c r="E75" s="45"/>
      <c r="F75" s="45"/>
      <c r="G75" s="45"/>
      <c r="H75" s="4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</row>
    <row r="76" spans="1:73" ht="15.75">
      <c r="A76" s="37" t="s">
        <v>148</v>
      </c>
      <c r="B76" s="35" t="s">
        <v>217</v>
      </c>
      <c r="C76" s="45">
        <v>700</v>
      </c>
      <c r="D76" s="36" t="s">
        <v>106</v>
      </c>
      <c r="E76" s="36" t="s">
        <v>106</v>
      </c>
      <c r="F76" s="36" t="s">
        <v>106</v>
      </c>
      <c r="G76" s="36"/>
      <c r="H76" s="36" t="s">
        <v>106</v>
      </c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</row>
    <row r="77" spans="1:73" ht="94.5">
      <c r="A77" s="37" t="s">
        <v>215</v>
      </c>
      <c r="B77" s="35" t="s">
        <v>219</v>
      </c>
      <c r="C77" s="45">
        <v>710</v>
      </c>
      <c r="D77" s="36" t="s">
        <v>106</v>
      </c>
      <c r="E77" s="36" t="s">
        <v>106</v>
      </c>
      <c r="F77" s="36" t="s">
        <v>106</v>
      </c>
      <c r="G77" s="36"/>
      <c r="H77" s="36" t="s">
        <v>106</v>
      </c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</row>
    <row r="78" spans="1:73" ht="15.75">
      <c r="A78" s="37" t="s">
        <v>149</v>
      </c>
      <c r="B78" s="35" t="s">
        <v>262</v>
      </c>
      <c r="C78" s="45">
        <v>800</v>
      </c>
      <c r="D78" s="36" t="s">
        <v>106</v>
      </c>
      <c r="E78" s="36" t="s">
        <v>106</v>
      </c>
      <c r="F78" s="36" t="s">
        <v>106</v>
      </c>
      <c r="G78" s="36"/>
      <c r="H78" s="36" t="s">
        <v>106</v>
      </c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</row>
    <row r="79" spans="1:73" ht="94.5">
      <c r="A79" s="37" t="s">
        <v>218</v>
      </c>
      <c r="B79" s="35" t="s">
        <v>263</v>
      </c>
      <c r="C79" s="45">
        <v>810</v>
      </c>
      <c r="D79" s="36" t="s">
        <v>106</v>
      </c>
      <c r="E79" s="36" t="s">
        <v>106</v>
      </c>
      <c r="F79" s="36" t="s">
        <v>106</v>
      </c>
      <c r="G79" s="36"/>
      <c r="H79" s="36" t="s">
        <v>106</v>
      </c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</row>
    <row r="80" spans="1:73" ht="31.5">
      <c r="A80" s="37" t="s">
        <v>150</v>
      </c>
      <c r="B80" s="35" t="s">
        <v>275</v>
      </c>
      <c r="C80" s="45" t="s">
        <v>106</v>
      </c>
      <c r="D80" s="45"/>
      <c r="E80" s="45"/>
      <c r="F80" s="45"/>
      <c r="G80" s="45"/>
      <c r="H80" s="4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</row>
    <row r="81" spans="1:73" ht="15.75">
      <c r="A81" s="43" t="s">
        <v>151</v>
      </c>
      <c r="B81" s="77" t="s">
        <v>276</v>
      </c>
      <c r="C81" s="36" t="s">
        <v>106</v>
      </c>
      <c r="D81" s="46"/>
      <c r="E81" s="46"/>
      <c r="F81" s="46"/>
      <c r="G81" s="46"/>
      <c r="H81" s="46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</row>
    <row r="82" spans="1:73" ht="15.75">
      <c r="A82" s="38"/>
      <c r="B82" s="32"/>
      <c r="C82" s="32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</row>
    <row r="83" spans="1:73" ht="15.75">
      <c r="A83" s="38"/>
      <c r="B83" s="32"/>
      <c r="C83" s="32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</row>
    <row r="84" spans="1:73" ht="15.75">
      <c r="A84" s="38"/>
      <c r="B84" s="32"/>
      <c r="C84" s="32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</row>
    <row r="85" spans="1:73" ht="15.75">
      <c r="A85" s="38"/>
      <c r="B85" s="32"/>
      <c r="C85" s="32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</row>
    <row r="86" spans="1:73" ht="15.75">
      <c r="A86" s="38"/>
      <c r="B86" s="32"/>
      <c r="C86" s="32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</row>
    <row r="87" spans="1:73" ht="15.75">
      <c r="A87" s="38"/>
      <c r="B87" s="32"/>
      <c r="C87" s="32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</row>
    <row r="88" spans="1:73" ht="15.75">
      <c r="A88" s="38"/>
      <c r="B88" s="32"/>
      <c r="C88" s="32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</row>
    <row r="89" spans="1:73" ht="15.75">
      <c r="A89" s="38"/>
      <c r="B89" s="32"/>
      <c r="C89" s="32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</row>
    <row r="90" spans="1:73" ht="15.75">
      <c r="A90" s="38"/>
      <c r="B90" s="32"/>
      <c r="C90" s="32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</row>
    <row r="91" spans="1:73" ht="15.75">
      <c r="A91" s="38"/>
      <c r="B91" s="32"/>
      <c r="C91" s="32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</row>
    <row r="92" spans="1:73" ht="15.75">
      <c r="A92" s="38"/>
      <c r="B92" s="32"/>
      <c r="C92" s="32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</row>
    <row r="93" spans="1:73" ht="15.75">
      <c r="A93" s="38"/>
      <c r="B93" s="32"/>
      <c r="C93" s="32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</row>
    <row r="94" spans="1:73" ht="15.75">
      <c r="A94" s="38"/>
      <c r="B94" s="32"/>
      <c r="C94" s="32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</row>
    <row r="95" spans="1:73" ht="15.75">
      <c r="A95" s="38"/>
      <c r="B95" s="32"/>
      <c r="C95" s="32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</row>
    <row r="96" spans="1:73" ht="15.75">
      <c r="A96" s="38"/>
      <c r="B96" s="32"/>
      <c r="C96" s="32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</row>
    <row r="97" spans="1:73" ht="15.75">
      <c r="A97" s="38"/>
      <c r="B97" s="32"/>
      <c r="C97" s="32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</row>
    <row r="98" spans="1:73" ht="15.75">
      <c r="A98" s="38"/>
      <c r="B98" s="32"/>
      <c r="C98" s="32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</row>
    <row r="99" spans="1:73" ht="15.75">
      <c r="A99" s="38"/>
      <c r="B99" s="32"/>
      <c r="C99" s="32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</row>
    <row r="100" spans="1:73" ht="15.75">
      <c r="A100" s="38"/>
      <c r="B100" s="32"/>
      <c r="C100" s="32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</row>
    <row r="101" spans="1:73" ht="15.75">
      <c r="A101" s="38"/>
      <c r="B101" s="32"/>
      <c r="C101" s="32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</row>
    <row r="102" spans="1:73" ht="15.75">
      <c r="A102" s="38"/>
      <c r="B102" s="32"/>
      <c r="C102" s="32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</row>
    <row r="103" spans="1:73" ht="15.75">
      <c r="A103" s="38"/>
      <c r="B103" s="32"/>
      <c r="C103" s="32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</row>
    <row r="104" spans="1:73" ht="15.75">
      <c r="A104" s="38"/>
      <c r="B104" s="32"/>
      <c r="C104" s="32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</row>
    <row r="105" spans="1:73" ht="15.75">
      <c r="A105" s="38"/>
      <c r="B105" s="32"/>
      <c r="C105" s="32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</row>
    <row r="106" spans="1:73" ht="15.75">
      <c r="A106" s="38"/>
      <c r="B106" s="32"/>
      <c r="C106" s="32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</row>
    <row r="107" spans="1:73" ht="15.75">
      <c r="A107" s="38"/>
      <c r="B107" s="32"/>
      <c r="C107" s="32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</row>
    <row r="108" spans="1:73" ht="15.75">
      <c r="A108" s="38"/>
      <c r="B108" s="32"/>
      <c r="C108" s="32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</row>
    <row r="109" spans="1:73" ht="15.75">
      <c r="A109" s="38"/>
      <c r="B109" s="32"/>
      <c r="C109" s="32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</row>
    <row r="110" spans="1:73" ht="15.75">
      <c r="A110" s="38"/>
      <c r="B110" s="32"/>
      <c r="C110" s="32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</row>
    <row r="111" spans="1:73" ht="15.75">
      <c r="A111" s="38"/>
      <c r="B111" s="32"/>
      <c r="C111" s="32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</row>
    <row r="112" spans="1:73" ht="15.75">
      <c r="A112" s="38"/>
      <c r="B112" s="32"/>
      <c r="C112" s="32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</row>
    <row r="113" spans="1:73" ht="15.75">
      <c r="A113" s="38"/>
      <c r="B113" s="32"/>
      <c r="C113" s="32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</row>
    <row r="114" spans="1:73" ht="15.75">
      <c r="A114" s="38"/>
      <c r="B114" s="32"/>
      <c r="C114" s="32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</row>
    <row r="115" spans="1:73" ht="15.75">
      <c r="A115" s="38"/>
      <c r="B115" s="32"/>
      <c r="C115" s="32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</row>
    <row r="116" spans="1:73" ht="15.75">
      <c r="A116" s="38"/>
      <c r="B116" s="32"/>
      <c r="C116" s="32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</row>
    <row r="117" spans="1:73" ht="15.75">
      <c r="A117" s="38"/>
      <c r="B117" s="32"/>
      <c r="C117" s="32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</row>
    <row r="118" spans="1:73" ht="15.75">
      <c r="A118" s="38"/>
      <c r="B118" s="32"/>
      <c r="C118" s="32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</row>
    <row r="119" spans="1:73" ht="15.75">
      <c r="A119" s="38"/>
      <c r="B119" s="32"/>
      <c r="C119" s="32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</row>
    <row r="120" spans="1:73" ht="15.75">
      <c r="A120" s="38"/>
      <c r="B120" s="32"/>
      <c r="C120" s="32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</row>
    <row r="121" spans="1:73" ht="15.75">
      <c r="A121" s="38"/>
      <c r="B121" s="32"/>
      <c r="C121" s="32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</row>
    <row r="122" spans="1:73" ht="15.75">
      <c r="A122" s="38"/>
      <c r="B122" s="32"/>
      <c r="C122" s="32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</row>
    <row r="123" spans="1:73" ht="15.75">
      <c r="A123" s="38"/>
      <c r="B123" s="32"/>
      <c r="C123" s="32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</row>
    <row r="124" spans="1:73" ht="15.75">
      <c r="A124" s="38"/>
      <c r="B124" s="32"/>
      <c r="C124" s="32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</row>
    <row r="125" spans="1:73" ht="15.75">
      <c r="A125" s="38"/>
      <c r="B125" s="32"/>
      <c r="C125" s="32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</row>
    <row r="126" spans="1:73" ht="15.75">
      <c r="A126" s="38"/>
      <c r="B126" s="32"/>
      <c r="C126" s="32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</row>
    <row r="127" spans="1:73" ht="15.75">
      <c r="A127" s="38"/>
      <c r="B127" s="32"/>
      <c r="C127" s="32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</row>
    <row r="128" spans="1:73" ht="15.75">
      <c r="A128" s="38"/>
      <c r="B128" s="32"/>
      <c r="C128" s="32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</row>
    <row r="129" spans="1:73" ht="15.75">
      <c r="A129" s="38"/>
      <c r="B129" s="32"/>
      <c r="C129" s="32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</row>
    <row r="130" spans="1:73" ht="15.75">
      <c r="A130" s="38"/>
      <c r="B130" s="32"/>
      <c r="C130" s="32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</row>
    <row r="131" spans="1:73" ht="15.75">
      <c r="A131" s="38"/>
      <c r="B131" s="32"/>
      <c r="C131" s="32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</row>
    <row r="132" spans="1:73" ht="15.75">
      <c r="A132" s="38"/>
      <c r="B132" s="32"/>
      <c r="C132" s="32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</row>
    <row r="133" spans="1:73" ht="15.75">
      <c r="A133" s="38"/>
      <c r="B133" s="32"/>
      <c r="C133" s="32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</row>
    <row r="134" spans="1:73" ht="15.75">
      <c r="A134" s="38"/>
      <c r="B134" s="32"/>
      <c r="C134" s="32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</row>
    <row r="135" spans="1:73" ht="15.75">
      <c r="A135" s="38"/>
      <c r="B135" s="32"/>
      <c r="C135" s="32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</row>
    <row r="136" spans="1:73" ht="15.75">
      <c r="A136" s="38"/>
      <c r="B136" s="32"/>
      <c r="C136" s="32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</row>
    <row r="137" spans="1:73" ht="15.75">
      <c r="A137" s="38"/>
      <c r="B137" s="32"/>
      <c r="C137" s="32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</row>
    <row r="138" spans="1:73" ht="15.75">
      <c r="A138" s="38"/>
      <c r="B138" s="32"/>
      <c r="C138" s="32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</row>
    <row r="139" spans="1:73" ht="15.75">
      <c r="A139" s="38"/>
      <c r="B139" s="32"/>
      <c r="C139" s="32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</row>
    <row r="140" spans="1:73" ht="15.75">
      <c r="A140" s="38"/>
      <c r="B140" s="32"/>
      <c r="C140" s="32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</row>
    <row r="141" spans="1:73" ht="15.75">
      <c r="A141" s="38"/>
      <c r="B141" s="32"/>
      <c r="C141" s="32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</row>
    <row r="142" spans="1:73" ht="15.75">
      <c r="A142" s="38"/>
      <c r="B142" s="32"/>
      <c r="C142" s="32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</row>
    <row r="143" spans="1:73" ht="15.75">
      <c r="A143" s="38"/>
      <c r="B143" s="32"/>
      <c r="C143" s="32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</row>
    <row r="144" spans="1:73" ht="15.75">
      <c r="A144" s="38"/>
      <c r="B144" s="32"/>
      <c r="C144" s="32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</row>
    <row r="145" spans="1:73" ht="15.75">
      <c r="A145" s="38"/>
      <c r="B145" s="32"/>
      <c r="C145" s="32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</row>
    <row r="146" spans="1:73" ht="15.75">
      <c r="A146" s="38"/>
      <c r="B146" s="32"/>
      <c r="C146" s="32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</row>
    <row r="147" spans="1:73" ht="15.75">
      <c r="A147" s="38"/>
      <c r="B147" s="32"/>
      <c r="C147" s="32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</row>
    <row r="148" spans="1:73" ht="15.75">
      <c r="A148" s="38"/>
      <c r="B148" s="32"/>
      <c r="C148" s="32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</row>
    <row r="149" spans="1:73" ht="15.75">
      <c r="A149" s="38"/>
      <c r="B149" s="32"/>
      <c r="C149" s="32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</row>
    <row r="150" spans="1:73" ht="15.75">
      <c r="A150" s="38"/>
      <c r="B150" s="32"/>
      <c r="C150" s="32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</row>
    <row r="151" spans="1:73" ht="15.75">
      <c r="A151" s="38"/>
      <c r="B151" s="32"/>
      <c r="C151" s="32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</row>
    <row r="152" spans="1:73" ht="15.75">
      <c r="A152" s="38"/>
      <c r="B152" s="32"/>
      <c r="C152" s="32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</row>
    <row r="153" spans="1:73" ht="15.75">
      <c r="A153" s="38"/>
      <c r="B153" s="32"/>
      <c r="C153" s="32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</row>
    <row r="154" spans="1:73" ht="15.75">
      <c r="A154" s="38"/>
      <c r="B154" s="32"/>
      <c r="C154" s="32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</row>
    <row r="155" spans="1:73" ht="15.75">
      <c r="A155" s="38"/>
      <c r="B155" s="32"/>
      <c r="C155" s="32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</row>
    <row r="156" spans="1:73" ht="15.75">
      <c r="A156" s="38"/>
      <c r="B156" s="32"/>
      <c r="C156" s="32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</row>
    <row r="157" spans="1:73" ht="15.75">
      <c r="A157" s="38"/>
      <c r="B157" s="32"/>
      <c r="C157" s="32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</row>
    <row r="158" spans="1:73" ht="15.75">
      <c r="A158" s="38"/>
      <c r="B158" s="32"/>
      <c r="C158" s="32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</row>
    <row r="159" spans="1:73" ht="15.75">
      <c r="A159" s="38"/>
      <c r="B159" s="32"/>
      <c r="C159" s="32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</row>
    <row r="160" spans="1:73" ht="15.75">
      <c r="A160" s="38"/>
      <c r="B160" s="32"/>
      <c r="C160" s="32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</row>
    <row r="161" spans="1:73" ht="15.75">
      <c r="A161" s="38"/>
      <c r="B161" s="32"/>
      <c r="C161" s="32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</row>
    <row r="162" spans="1:73" ht="15.75">
      <c r="A162" s="38"/>
      <c r="B162" s="32"/>
      <c r="C162" s="32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</row>
    <row r="163" spans="1:73" ht="15.75">
      <c r="A163" s="38"/>
      <c r="B163" s="32"/>
      <c r="C163" s="32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</row>
    <row r="164" spans="1:73" ht="15.75">
      <c r="A164" s="38"/>
      <c r="B164" s="32"/>
      <c r="C164" s="32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</row>
    <row r="165" spans="1:73" ht="15.75">
      <c r="A165" s="38"/>
      <c r="B165" s="32"/>
      <c r="C165" s="32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</row>
    <row r="166" spans="1:73" ht="15.75">
      <c r="A166" s="38"/>
      <c r="B166" s="32"/>
      <c r="C166" s="32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</row>
    <row r="167" spans="1:73" ht="15.75">
      <c r="A167" s="38"/>
      <c r="B167" s="32"/>
      <c r="C167" s="32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</row>
    <row r="168" spans="1:73" ht="15.75">
      <c r="A168" s="38"/>
      <c r="B168" s="32"/>
      <c r="C168" s="32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</row>
    <row r="169" spans="1:73" ht="15.75">
      <c r="A169" s="38"/>
      <c r="B169" s="32"/>
      <c r="C169" s="32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</row>
    <row r="170" spans="1:73" ht="15.75">
      <c r="A170" s="38"/>
      <c r="B170" s="32"/>
      <c r="C170" s="32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</row>
    <row r="171" spans="1:73" ht="15.75">
      <c r="A171" s="38"/>
      <c r="B171" s="32"/>
      <c r="C171" s="32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</row>
    <row r="172" spans="1:73" ht="15.75">
      <c r="A172" s="38"/>
      <c r="B172" s="32"/>
      <c r="C172" s="32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</row>
    <row r="173" spans="1:73" ht="15.75">
      <c r="A173" s="38"/>
      <c r="B173" s="32"/>
      <c r="C173" s="32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</row>
    <row r="174" spans="1:73" ht="15.75">
      <c r="A174" s="38"/>
      <c r="B174" s="32"/>
      <c r="C174" s="32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</row>
    <row r="175" spans="1:73" ht="15.75">
      <c r="A175" s="38"/>
      <c r="B175" s="32"/>
      <c r="C175" s="32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</row>
    <row r="176" spans="1:73" ht="15.75">
      <c r="A176" s="38"/>
      <c r="B176" s="32"/>
      <c r="C176" s="32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</row>
    <row r="177" spans="1:73" ht="15.75">
      <c r="A177" s="38"/>
      <c r="B177" s="32"/>
      <c r="C177" s="32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</row>
    <row r="178" spans="1:73" ht="15.75">
      <c r="A178" s="38"/>
      <c r="B178" s="32"/>
      <c r="C178" s="32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</row>
    <row r="179" spans="1:73" ht="15.75">
      <c r="A179" s="38"/>
      <c r="B179" s="32"/>
      <c r="C179" s="32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</row>
    <row r="180" spans="1:73" ht="15.75">
      <c r="A180" s="38"/>
      <c r="B180" s="32"/>
      <c r="C180" s="32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</row>
    <row r="181" spans="1:73" ht="15.75">
      <c r="A181" s="38"/>
      <c r="B181" s="32"/>
      <c r="C181" s="32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</row>
    <row r="182" spans="1:73" ht="15.75">
      <c r="A182" s="38"/>
      <c r="B182" s="32"/>
      <c r="C182" s="32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</row>
    <row r="183" spans="1:73" ht="15.75">
      <c r="A183" s="38"/>
      <c r="B183" s="32"/>
      <c r="C183" s="32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</row>
    <row r="184" spans="1:73" ht="15.75">
      <c r="A184" s="38"/>
      <c r="B184" s="32"/>
      <c r="C184" s="32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</row>
    <row r="185" spans="1:73" ht="15.75">
      <c r="A185" s="38"/>
      <c r="B185" s="32"/>
      <c r="C185" s="32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</row>
    <row r="186" spans="1:73" ht="15.75">
      <c r="A186" s="38"/>
      <c r="B186" s="32"/>
      <c r="C186" s="32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</row>
    <row r="187" spans="1:73" ht="15.75">
      <c r="A187" s="38"/>
      <c r="B187" s="32"/>
      <c r="C187" s="32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</row>
    <row r="188" spans="1:73" ht="15.75">
      <c r="A188" s="38"/>
      <c r="B188" s="32"/>
      <c r="C188" s="32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</row>
    <row r="189" spans="1:73" ht="15.75">
      <c r="A189" s="38"/>
      <c r="B189" s="32"/>
      <c r="C189" s="32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</row>
    <row r="190" spans="1:73" ht="15.75">
      <c r="A190" s="38"/>
      <c r="B190" s="32"/>
      <c r="C190" s="32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</row>
    <row r="191" spans="1:73" ht="15.75">
      <c r="A191" s="38"/>
      <c r="B191" s="32"/>
      <c r="C191" s="32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</row>
    <row r="192" spans="1:73" ht="15.75">
      <c r="A192" s="38"/>
      <c r="B192" s="32"/>
      <c r="C192" s="32"/>
      <c r="D192" s="44"/>
      <c r="E192" s="44"/>
      <c r="F192" s="44"/>
      <c r="G192" s="44"/>
      <c r="H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</row>
    <row r="193" spans="1:73" ht="15.75">
      <c r="A193" s="38"/>
      <c r="B193" s="32"/>
      <c r="C193" s="32"/>
      <c r="D193" s="44"/>
      <c r="E193" s="44"/>
      <c r="F193" s="44"/>
      <c r="G193" s="44"/>
      <c r="H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</row>
  </sheetData>
  <sheetProtection/>
  <mergeCells count="11">
    <mergeCell ref="F6:F7"/>
    <mergeCell ref="G6:H6"/>
    <mergeCell ref="E5:H5"/>
    <mergeCell ref="D4:H4"/>
    <mergeCell ref="A1:H1"/>
    <mergeCell ref="A4:A7"/>
    <mergeCell ref="C4:C7"/>
    <mergeCell ref="A2:H2"/>
    <mergeCell ref="B4:B7"/>
    <mergeCell ref="D5:D7"/>
    <mergeCell ref="E6:E7"/>
  </mergeCells>
  <printOptions/>
  <pageMargins left="0.35433070866141736" right="0.15748031496062992" top="0.7874015748031497" bottom="0.3937007874015748" header="0.5118110236220472" footer="0.5118110236220472"/>
  <pageSetup horizontalDpi="600" verticalDpi="600" orientation="landscape" paperSize="9" scale="54" r:id="rId1"/>
  <rowBreaks count="3" manualBreakCount="3">
    <brk id="21" max="73" man="1"/>
    <brk id="44" max="255" man="1"/>
    <brk id="74" max="255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U193"/>
  <sheetViews>
    <sheetView zoomScale="80" zoomScaleNormal="80" zoomScalePageLayoutView="0" workbookViewId="0" topLeftCell="A74">
      <selection activeCell="A1" sqref="A1:H81"/>
    </sheetView>
  </sheetViews>
  <sheetFormatPr defaultColWidth="9.00390625" defaultRowHeight="12.75"/>
  <cols>
    <col min="1" max="1" width="34.125" style="39" customWidth="1"/>
    <col min="2" max="2" width="11.625" style="33" customWidth="1"/>
    <col min="3" max="3" width="16.875" style="33" customWidth="1"/>
    <col min="4" max="4" width="18.125" style="25" customWidth="1"/>
    <col min="5" max="5" width="20.00390625" style="25" customWidth="1"/>
    <col min="6" max="6" width="25.125" style="25" customWidth="1"/>
    <col min="7" max="8" width="18.00390625" style="25" customWidth="1"/>
    <col min="9" max="9" width="9.125" style="25" customWidth="1"/>
    <col min="10" max="11" width="13.25390625" style="25" bestFit="1" customWidth="1"/>
    <col min="12" max="16384" width="9.125" style="25" customWidth="1"/>
  </cols>
  <sheetData>
    <row r="1" spans="1:73" ht="15.75">
      <c r="A1" s="131" t="s">
        <v>78</v>
      </c>
      <c r="B1" s="131"/>
      <c r="C1" s="131"/>
      <c r="D1" s="131"/>
      <c r="E1" s="131"/>
      <c r="F1" s="131"/>
      <c r="G1" s="131"/>
      <c r="H1" s="131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</row>
    <row r="2" spans="1:73" ht="15.75" customHeight="1">
      <c r="A2" s="131" t="s">
        <v>269</v>
      </c>
      <c r="B2" s="131"/>
      <c r="C2" s="131"/>
      <c r="D2" s="131"/>
      <c r="E2" s="131"/>
      <c r="F2" s="131"/>
      <c r="G2" s="131"/>
      <c r="H2" s="13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</row>
    <row r="3" spans="1:68" ht="16.5" customHeight="1">
      <c r="A3" s="38"/>
      <c r="B3" s="32"/>
      <c r="C3" s="3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</row>
    <row r="4" spans="1:68" s="33" customFormat="1" ht="15.75" customHeight="1">
      <c r="A4" s="132" t="s">
        <v>9</v>
      </c>
      <c r="B4" s="130" t="s">
        <v>80</v>
      </c>
      <c r="C4" s="130" t="s">
        <v>81</v>
      </c>
      <c r="D4" s="130" t="s">
        <v>291</v>
      </c>
      <c r="E4" s="130"/>
      <c r="F4" s="130"/>
      <c r="G4" s="130"/>
      <c r="H4" s="130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</row>
    <row r="5" spans="1:68" s="33" customFormat="1" ht="16.5" customHeight="1">
      <c r="A5" s="132"/>
      <c r="B5" s="130"/>
      <c r="C5" s="130"/>
      <c r="D5" s="130" t="s">
        <v>12</v>
      </c>
      <c r="E5" s="130" t="s">
        <v>86</v>
      </c>
      <c r="F5" s="130"/>
      <c r="G5" s="130"/>
      <c r="H5" s="130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</row>
    <row r="6" spans="1:68" s="33" customFormat="1" ht="71.25" customHeight="1">
      <c r="A6" s="132"/>
      <c r="B6" s="130"/>
      <c r="C6" s="130"/>
      <c r="D6" s="130"/>
      <c r="E6" s="130" t="s">
        <v>82</v>
      </c>
      <c r="F6" s="130" t="s">
        <v>83</v>
      </c>
      <c r="G6" s="130" t="s">
        <v>84</v>
      </c>
      <c r="H6" s="13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</row>
    <row r="7" spans="1:68" s="33" customFormat="1" ht="45.75" customHeight="1">
      <c r="A7" s="132"/>
      <c r="B7" s="130"/>
      <c r="C7" s="130"/>
      <c r="D7" s="130"/>
      <c r="E7" s="130"/>
      <c r="F7" s="130"/>
      <c r="G7" s="31" t="s">
        <v>12</v>
      </c>
      <c r="H7" s="31" t="s">
        <v>85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</row>
    <row r="8" spans="1:68" ht="15.75">
      <c r="A8" s="19">
        <v>1</v>
      </c>
      <c r="B8" s="31">
        <v>2</v>
      </c>
      <c r="C8" s="31">
        <v>3</v>
      </c>
      <c r="D8" s="19">
        <v>4</v>
      </c>
      <c r="E8" s="28">
        <v>5</v>
      </c>
      <c r="F8" s="28">
        <v>6</v>
      </c>
      <c r="G8" s="28">
        <v>8</v>
      </c>
      <c r="H8" s="28">
        <v>9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</row>
    <row r="9" spans="1:68" ht="31.5">
      <c r="A9" s="41" t="s">
        <v>95</v>
      </c>
      <c r="B9" s="34" t="s">
        <v>87</v>
      </c>
      <c r="C9" s="36" t="s">
        <v>106</v>
      </c>
      <c r="D9" s="72"/>
      <c r="E9" s="69"/>
      <c r="F9" s="69"/>
      <c r="G9" s="69"/>
      <c r="H9" s="29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</row>
    <row r="10" spans="1:68" ht="47.25">
      <c r="A10" s="40" t="s">
        <v>94</v>
      </c>
      <c r="B10" s="34" t="s">
        <v>88</v>
      </c>
      <c r="C10" s="73">
        <v>180</v>
      </c>
      <c r="D10" s="19"/>
      <c r="E10" s="36"/>
      <c r="F10" s="30"/>
      <c r="G10" s="36" t="s">
        <v>106</v>
      </c>
      <c r="H10" s="36" t="s">
        <v>106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</row>
    <row r="11" spans="1:68" ht="94.5">
      <c r="A11" s="40" t="s">
        <v>104</v>
      </c>
      <c r="B11" s="34" t="s">
        <v>89</v>
      </c>
      <c r="C11" s="73">
        <v>130</v>
      </c>
      <c r="D11" s="19"/>
      <c r="E11" s="36"/>
      <c r="F11" s="36" t="s">
        <v>106</v>
      </c>
      <c r="G11" s="36" t="s">
        <v>106</v>
      </c>
      <c r="H11" s="36" t="s">
        <v>106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</row>
    <row r="12" spans="1:68" ht="31.5">
      <c r="A12" s="42" t="s">
        <v>105</v>
      </c>
      <c r="B12" s="74" t="s">
        <v>90</v>
      </c>
      <c r="C12" s="36" t="s">
        <v>106</v>
      </c>
      <c r="D12" s="60">
        <f>E12+F12+G12</f>
        <v>8540000</v>
      </c>
      <c r="E12" s="61">
        <f>E16</f>
        <v>8255300</v>
      </c>
      <c r="F12" s="61">
        <f>F27</f>
        <v>278500</v>
      </c>
      <c r="G12" s="61">
        <f>G16+G13+G34</f>
        <v>6200</v>
      </c>
      <c r="H12" s="61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</row>
    <row r="13" spans="1:68" ht="32.25" customHeight="1">
      <c r="A13" s="47" t="s">
        <v>152</v>
      </c>
      <c r="B13" s="35" t="s">
        <v>91</v>
      </c>
      <c r="C13" s="45">
        <v>121</v>
      </c>
      <c r="D13" s="70">
        <f>G13</f>
        <v>6200</v>
      </c>
      <c r="E13" s="36" t="s">
        <v>106</v>
      </c>
      <c r="F13" s="36" t="s">
        <v>106</v>
      </c>
      <c r="G13" s="71">
        <f>G14+G15</f>
        <v>6200</v>
      </c>
      <c r="H13" s="36" t="s">
        <v>106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</row>
    <row r="14" spans="1:68" ht="78.75" customHeight="1">
      <c r="A14" s="47" t="s">
        <v>153</v>
      </c>
      <c r="B14" s="35" t="s">
        <v>92</v>
      </c>
      <c r="C14" s="45">
        <v>121</v>
      </c>
      <c r="D14" s="70">
        <f>G14</f>
        <v>6200</v>
      </c>
      <c r="E14" s="36" t="s">
        <v>106</v>
      </c>
      <c r="F14" s="36" t="s">
        <v>106</v>
      </c>
      <c r="G14" s="71">
        <v>6200</v>
      </c>
      <c r="H14" s="36" t="s">
        <v>106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</row>
    <row r="15" spans="1:68" ht="31.5">
      <c r="A15" s="37" t="s">
        <v>107</v>
      </c>
      <c r="B15" s="35" t="s">
        <v>93</v>
      </c>
      <c r="C15" s="45">
        <v>121</v>
      </c>
      <c r="D15" s="36"/>
      <c r="E15" s="36" t="s">
        <v>106</v>
      </c>
      <c r="F15" s="36" t="s">
        <v>106</v>
      </c>
      <c r="G15" s="36"/>
      <c r="H15" s="36" t="s">
        <v>106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</row>
    <row r="16" spans="1:68" ht="31.5">
      <c r="A16" s="37" t="s">
        <v>108</v>
      </c>
      <c r="B16" s="35" t="s">
        <v>96</v>
      </c>
      <c r="C16" s="45">
        <v>131</v>
      </c>
      <c r="D16" s="62">
        <f>E16+G16</f>
        <v>8255300</v>
      </c>
      <c r="E16" s="63">
        <f>E35</f>
        <v>8255300</v>
      </c>
      <c r="F16" s="36" t="s">
        <v>106</v>
      </c>
      <c r="G16" s="64"/>
      <c r="H16" s="45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</row>
    <row r="17" spans="1:68" ht="47.25">
      <c r="A17" s="37" t="s">
        <v>154</v>
      </c>
      <c r="B17" s="35" t="s">
        <v>97</v>
      </c>
      <c r="C17" s="45">
        <v>131</v>
      </c>
      <c r="D17" s="62"/>
      <c r="E17" s="36" t="s">
        <v>106</v>
      </c>
      <c r="F17" s="36" t="s">
        <v>106</v>
      </c>
      <c r="G17" s="64"/>
      <c r="H17" s="63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</row>
    <row r="18" spans="1:68" ht="47.25">
      <c r="A18" s="37" t="s">
        <v>155</v>
      </c>
      <c r="B18" s="35" t="s">
        <v>98</v>
      </c>
      <c r="C18" s="45">
        <v>131</v>
      </c>
      <c r="D18" s="36"/>
      <c r="E18" s="36" t="s">
        <v>106</v>
      </c>
      <c r="F18" s="36" t="s">
        <v>106</v>
      </c>
      <c r="G18" s="36"/>
      <c r="H18" s="45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</row>
    <row r="19" spans="1:68" ht="47.25">
      <c r="A19" s="37" t="s">
        <v>156</v>
      </c>
      <c r="B19" s="35" t="s">
        <v>99</v>
      </c>
      <c r="C19" s="45">
        <v>131</v>
      </c>
      <c r="D19" s="36"/>
      <c r="E19" s="36" t="s">
        <v>106</v>
      </c>
      <c r="F19" s="36" t="s">
        <v>106</v>
      </c>
      <c r="G19" s="36"/>
      <c r="H19" s="4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</row>
    <row r="20" spans="1:68" ht="63">
      <c r="A20" s="37" t="s">
        <v>157</v>
      </c>
      <c r="B20" s="35" t="s">
        <v>100</v>
      </c>
      <c r="C20" s="45">
        <v>131</v>
      </c>
      <c r="D20" s="36"/>
      <c r="E20" s="36" t="s">
        <v>106</v>
      </c>
      <c r="F20" s="36" t="s">
        <v>106</v>
      </c>
      <c r="G20" s="36"/>
      <c r="H20" s="45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</row>
    <row r="21" spans="1:68" ht="47.25">
      <c r="A21" s="37" t="s">
        <v>109</v>
      </c>
      <c r="B21" s="34" t="s">
        <v>101</v>
      </c>
      <c r="C21" s="45">
        <v>131</v>
      </c>
      <c r="D21" s="36"/>
      <c r="E21" s="36" t="s">
        <v>106</v>
      </c>
      <c r="F21" s="36" t="s">
        <v>106</v>
      </c>
      <c r="G21" s="36"/>
      <c r="H21" s="4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</row>
    <row r="22" spans="1:68" ht="47.25">
      <c r="A22" s="37" t="s">
        <v>110</v>
      </c>
      <c r="B22" s="34" t="s">
        <v>102</v>
      </c>
      <c r="C22" s="45">
        <v>131</v>
      </c>
      <c r="D22" s="36"/>
      <c r="E22" s="36" t="s">
        <v>106</v>
      </c>
      <c r="F22" s="36" t="s">
        <v>106</v>
      </c>
      <c r="G22" s="36"/>
      <c r="H22" s="4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</row>
    <row r="23" spans="1:68" ht="47.25">
      <c r="A23" s="37" t="s">
        <v>111</v>
      </c>
      <c r="B23" s="35" t="s">
        <v>103</v>
      </c>
      <c r="C23" s="45">
        <v>131</v>
      </c>
      <c r="D23" s="36"/>
      <c r="E23" s="36" t="s">
        <v>106</v>
      </c>
      <c r="F23" s="36" t="s">
        <v>106</v>
      </c>
      <c r="G23" s="36"/>
      <c r="H23" s="4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</row>
    <row r="24" spans="1:68" ht="31.5">
      <c r="A24" s="37" t="s">
        <v>112</v>
      </c>
      <c r="B24" s="35" t="s">
        <v>158</v>
      </c>
      <c r="C24" s="45">
        <v>131</v>
      </c>
      <c r="D24" s="36"/>
      <c r="E24" s="36" t="s">
        <v>106</v>
      </c>
      <c r="F24" s="36" t="s">
        <v>106</v>
      </c>
      <c r="G24" s="36"/>
      <c r="H24" s="45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</row>
    <row r="25" spans="1:68" ht="47.25">
      <c r="A25" s="37" t="s">
        <v>159</v>
      </c>
      <c r="B25" s="35" t="s">
        <v>160</v>
      </c>
      <c r="C25" s="45">
        <v>131</v>
      </c>
      <c r="D25" s="36"/>
      <c r="E25" s="36" t="s">
        <v>106</v>
      </c>
      <c r="F25" s="36" t="s">
        <v>106</v>
      </c>
      <c r="G25" s="36"/>
      <c r="H25" s="4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</row>
    <row r="26" spans="1:68" ht="31.5">
      <c r="A26" s="37" t="s">
        <v>113</v>
      </c>
      <c r="B26" s="35" t="s">
        <v>161</v>
      </c>
      <c r="C26" s="45">
        <v>140</v>
      </c>
      <c r="D26" s="36"/>
      <c r="E26" s="36" t="s">
        <v>106</v>
      </c>
      <c r="F26" s="36" t="s">
        <v>106</v>
      </c>
      <c r="G26" s="36"/>
      <c r="H26" s="36" t="s">
        <v>106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</row>
    <row r="27" spans="1:68" ht="31.5">
      <c r="A27" s="37" t="s">
        <v>114</v>
      </c>
      <c r="B27" s="35" t="s">
        <v>162</v>
      </c>
      <c r="C27" s="45">
        <v>150</v>
      </c>
      <c r="D27" s="62">
        <f>F27</f>
        <v>278500</v>
      </c>
      <c r="E27" s="36" t="s">
        <v>106</v>
      </c>
      <c r="F27" s="63">
        <f>F35</f>
        <v>278500</v>
      </c>
      <c r="G27" s="36" t="s">
        <v>106</v>
      </c>
      <c r="H27" s="36" t="s">
        <v>106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</row>
    <row r="28" spans="1:68" ht="15.75">
      <c r="A28" s="37" t="s">
        <v>115</v>
      </c>
      <c r="B28" s="35" t="s">
        <v>163</v>
      </c>
      <c r="C28" s="45" t="s">
        <v>106</v>
      </c>
      <c r="D28" s="36"/>
      <c r="E28" s="36" t="s">
        <v>106</v>
      </c>
      <c r="F28" s="36" t="s">
        <v>106</v>
      </c>
      <c r="G28" s="36"/>
      <c r="H28" s="36" t="s">
        <v>106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</row>
    <row r="29" spans="1:68" ht="47.25">
      <c r="A29" s="37" t="s">
        <v>164</v>
      </c>
      <c r="B29" s="35" t="s">
        <v>165</v>
      </c>
      <c r="C29" s="45">
        <v>410</v>
      </c>
      <c r="D29" s="36"/>
      <c r="E29" s="36" t="s">
        <v>106</v>
      </c>
      <c r="F29" s="36" t="s">
        <v>106</v>
      </c>
      <c r="G29" s="36"/>
      <c r="H29" s="36" t="s">
        <v>106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</row>
    <row r="30" spans="1:68" ht="31.5">
      <c r="A30" s="37" t="s">
        <v>116</v>
      </c>
      <c r="B30" s="35" t="s">
        <v>166</v>
      </c>
      <c r="C30" s="45">
        <v>420</v>
      </c>
      <c r="D30" s="36"/>
      <c r="E30" s="36" t="s">
        <v>106</v>
      </c>
      <c r="F30" s="36" t="s">
        <v>106</v>
      </c>
      <c r="G30" s="36"/>
      <c r="H30" s="36" t="s">
        <v>106</v>
      </c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</row>
    <row r="31" spans="1:68" ht="31.5">
      <c r="A31" s="37" t="s">
        <v>117</v>
      </c>
      <c r="B31" s="35" t="s">
        <v>167</v>
      </c>
      <c r="C31" s="45">
        <v>440</v>
      </c>
      <c r="D31" s="36"/>
      <c r="E31" s="36" t="s">
        <v>106</v>
      </c>
      <c r="F31" s="36" t="s">
        <v>106</v>
      </c>
      <c r="G31" s="36"/>
      <c r="H31" s="36" t="s">
        <v>106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</row>
    <row r="32" spans="1:68" ht="31.5">
      <c r="A32" s="37" t="s">
        <v>118</v>
      </c>
      <c r="B32" s="35" t="s">
        <v>168</v>
      </c>
      <c r="C32" s="45">
        <v>620</v>
      </c>
      <c r="D32" s="36"/>
      <c r="E32" s="36" t="s">
        <v>106</v>
      </c>
      <c r="F32" s="36" t="s">
        <v>106</v>
      </c>
      <c r="G32" s="36"/>
      <c r="H32" s="36" t="s">
        <v>106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</row>
    <row r="33" spans="1:68" ht="15.75">
      <c r="A33" s="37" t="s">
        <v>119</v>
      </c>
      <c r="B33" s="35" t="s">
        <v>169</v>
      </c>
      <c r="C33" s="45">
        <v>630</v>
      </c>
      <c r="D33" s="36"/>
      <c r="E33" s="36" t="s">
        <v>106</v>
      </c>
      <c r="F33" s="36" t="s">
        <v>106</v>
      </c>
      <c r="G33" s="36"/>
      <c r="H33" s="36" t="s">
        <v>106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</row>
    <row r="34" spans="1:68" ht="15.75">
      <c r="A34" s="37" t="s">
        <v>120</v>
      </c>
      <c r="B34" s="35" t="s">
        <v>170</v>
      </c>
      <c r="C34" s="45">
        <v>189</v>
      </c>
      <c r="D34" s="65"/>
      <c r="E34" s="36" t="s">
        <v>106</v>
      </c>
      <c r="F34" s="36" t="s">
        <v>106</v>
      </c>
      <c r="G34" s="63"/>
      <c r="H34" s="4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</row>
    <row r="35" spans="1:68" ht="15.75">
      <c r="A35" s="43" t="s">
        <v>121</v>
      </c>
      <c r="B35" s="35" t="s">
        <v>171</v>
      </c>
      <c r="C35" s="45" t="s">
        <v>106</v>
      </c>
      <c r="D35" s="62">
        <f>E35+F35+G35</f>
        <v>8540000</v>
      </c>
      <c r="E35" s="62">
        <f>E36+E44+E48</f>
        <v>8255300</v>
      </c>
      <c r="F35" s="62">
        <f>F48+F44</f>
        <v>278500</v>
      </c>
      <c r="G35" s="62">
        <f>G36+G48++G44</f>
        <v>6200</v>
      </c>
      <c r="H35" s="62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</row>
    <row r="36" spans="1:68" ht="31.5">
      <c r="A36" s="37" t="s">
        <v>172</v>
      </c>
      <c r="B36" s="35" t="s">
        <v>173</v>
      </c>
      <c r="C36" s="45">
        <v>100</v>
      </c>
      <c r="D36" s="65">
        <f>D37+D41+D42+D43</f>
        <v>4250900</v>
      </c>
      <c r="E36" s="63">
        <f>E37+E41+E42+E43</f>
        <v>4250900</v>
      </c>
      <c r="F36" s="63"/>
      <c r="G36" s="63"/>
      <c r="H36" s="63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</row>
    <row r="37" spans="1:68" ht="31.5">
      <c r="A37" s="37" t="s">
        <v>174</v>
      </c>
      <c r="B37" s="35" t="s">
        <v>175</v>
      </c>
      <c r="C37" s="45">
        <v>111</v>
      </c>
      <c r="D37" s="62">
        <f>E37+F37+G37</f>
        <v>3248000</v>
      </c>
      <c r="E37" s="63">
        <f>E38+E39+E40</f>
        <v>3248000</v>
      </c>
      <c r="F37" s="64"/>
      <c r="G37" s="45"/>
      <c r="H37" s="4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</row>
    <row r="38" spans="1:68" ht="31.5">
      <c r="A38" s="37" t="s">
        <v>176</v>
      </c>
      <c r="B38" s="35" t="s">
        <v>177</v>
      </c>
      <c r="C38" s="45">
        <v>111</v>
      </c>
      <c r="D38" s="62">
        <f>E38+F38+G38</f>
        <v>2669200</v>
      </c>
      <c r="E38" s="63">
        <f>2647800+21400</f>
        <v>2669200</v>
      </c>
      <c r="F38" s="45"/>
      <c r="G38" s="45"/>
      <c r="H38" s="4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</row>
    <row r="39" spans="1:68" ht="31.5">
      <c r="A39" s="37" t="s">
        <v>122</v>
      </c>
      <c r="B39" s="35" t="s">
        <v>178</v>
      </c>
      <c r="C39" s="45">
        <v>111</v>
      </c>
      <c r="D39" s="62">
        <f>E39+F39+G39</f>
        <v>397300</v>
      </c>
      <c r="E39" s="63">
        <f>384500+12800</f>
        <v>397300</v>
      </c>
      <c r="F39" s="45"/>
      <c r="G39" s="45"/>
      <c r="H39" s="4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</row>
    <row r="40" spans="1:73" ht="15.75">
      <c r="A40" s="37" t="s">
        <v>123</v>
      </c>
      <c r="B40" s="35" t="s">
        <v>179</v>
      </c>
      <c r="C40" s="45">
        <v>111</v>
      </c>
      <c r="D40" s="62">
        <f>E40+F40+G40</f>
        <v>181500</v>
      </c>
      <c r="E40" s="63">
        <v>181500</v>
      </c>
      <c r="F40" s="45"/>
      <c r="G40" s="45"/>
      <c r="H40" s="4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</row>
    <row r="41" spans="1:70" ht="47.25">
      <c r="A41" s="37" t="s">
        <v>124</v>
      </c>
      <c r="B41" s="35" t="s">
        <v>180</v>
      </c>
      <c r="C41" s="45">
        <v>112</v>
      </c>
      <c r="D41" s="62">
        <f>E41+F41+G41+H41</f>
        <v>32400</v>
      </c>
      <c r="E41" s="63">
        <f>5000+5000+10000+10000+2400</f>
        <v>32400</v>
      </c>
      <c r="F41" s="45"/>
      <c r="G41" s="64"/>
      <c r="H41" s="63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</row>
    <row r="42" spans="1:70" ht="110.25">
      <c r="A42" s="37" t="s">
        <v>125</v>
      </c>
      <c r="B42" s="35" t="s">
        <v>181</v>
      </c>
      <c r="C42" s="45">
        <v>113</v>
      </c>
      <c r="D42" s="62"/>
      <c r="E42" s="63"/>
      <c r="F42" s="45"/>
      <c r="G42" s="64"/>
      <c r="H42" s="63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</row>
    <row r="43" spans="1:73" ht="78.75">
      <c r="A43" s="37" t="s">
        <v>126</v>
      </c>
      <c r="B43" s="35" t="s">
        <v>182</v>
      </c>
      <c r="C43" s="45">
        <v>119</v>
      </c>
      <c r="D43" s="62">
        <f>E43+F43+G43</f>
        <v>970500</v>
      </c>
      <c r="E43" s="63">
        <f>54800+799600+116100</f>
        <v>970500</v>
      </c>
      <c r="F43" s="45"/>
      <c r="G43" s="45"/>
      <c r="H43" s="4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</row>
    <row r="44" spans="1:73" ht="31.5">
      <c r="A44" s="37" t="s">
        <v>127</v>
      </c>
      <c r="B44" s="34" t="s">
        <v>183</v>
      </c>
      <c r="C44" s="45">
        <v>850</v>
      </c>
      <c r="D44" s="62">
        <f>E44+F44+G44</f>
        <v>875900</v>
      </c>
      <c r="E44" s="63">
        <f>E45+E46+E47</f>
        <v>875900</v>
      </c>
      <c r="F44" s="63"/>
      <c r="G44" s="45"/>
      <c r="H44" s="4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</row>
    <row r="45" spans="1:73" ht="31.5">
      <c r="A45" s="37" t="s">
        <v>271</v>
      </c>
      <c r="B45" s="34" t="s">
        <v>184</v>
      </c>
      <c r="C45" s="45">
        <v>851</v>
      </c>
      <c r="D45" s="62">
        <f>E45+F45+G45</f>
        <v>872900</v>
      </c>
      <c r="E45" s="63">
        <v>872900</v>
      </c>
      <c r="F45" s="45"/>
      <c r="G45" s="45"/>
      <c r="H45" s="4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</row>
    <row r="46" spans="1:73" ht="15.75">
      <c r="A46" s="37" t="s">
        <v>128</v>
      </c>
      <c r="B46" s="35" t="s">
        <v>185</v>
      </c>
      <c r="C46" s="45">
        <v>852</v>
      </c>
      <c r="D46" s="62">
        <f>E46+F46+G46</f>
        <v>3000</v>
      </c>
      <c r="E46" s="63">
        <v>3000</v>
      </c>
      <c r="F46" s="45"/>
      <c r="G46" s="45"/>
      <c r="H46" s="4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</row>
    <row r="47" spans="1:73" ht="15.75">
      <c r="A47" s="37" t="s">
        <v>128</v>
      </c>
      <c r="B47" s="35" t="s">
        <v>260</v>
      </c>
      <c r="C47" s="45">
        <v>853</v>
      </c>
      <c r="D47" s="62"/>
      <c r="E47" s="63"/>
      <c r="F47" s="75"/>
      <c r="G47" s="45"/>
      <c r="H47" s="4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</row>
    <row r="48" spans="1:73" ht="15.75">
      <c r="A48" s="37" t="s">
        <v>129</v>
      </c>
      <c r="B48" s="35" t="s">
        <v>186</v>
      </c>
      <c r="C48" s="45">
        <v>200</v>
      </c>
      <c r="D48" s="65">
        <f>E48+F48+G48</f>
        <v>3413200</v>
      </c>
      <c r="E48" s="63">
        <f>E49+E50+E51</f>
        <v>3128500</v>
      </c>
      <c r="F48" s="63">
        <f>F49+F50+F51</f>
        <v>278500</v>
      </c>
      <c r="G48" s="63">
        <f>G49+G50+G51</f>
        <v>6200</v>
      </c>
      <c r="H48" s="63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</row>
    <row r="49" spans="1:73" ht="47.25">
      <c r="A49" s="37" t="s">
        <v>187</v>
      </c>
      <c r="B49" s="35" t="s">
        <v>188</v>
      </c>
      <c r="C49" s="45">
        <v>241</v>
      </c>
      <c r="D49" s="65"/>
      <c r="E49" s="45"/>
      <c r="F49" s="45"/>
      <c r="G49" s="45"/>
      <c r="H49" s="4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</row>
    <row r="50" spans="1:73" ht="47.25">
      <c r="A50" s="37" t="s">
        <v>130</v>
      </c>
      <c r="B50" s="35" t="s">
        <v>189</v>
      </c>
      <c r="C50" s="45">
        <v>243</v>
      </c>
      <c r="D50" s="65"/>
      <c r="E50" s="71"/>
      <c r="F50" s="71"/>
      <c r="G50" s="64"/>
      <c r="H50" s="63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</row>
    <row r="51" spans="1:73" ht="63">
      <c r="A51" s="37" t="s">
        <v>131</v>
      </c>
      <c r="B51" s="35" t="s">
        <v>190</v>
      </c>
      <c r="C51" s="45">
        <v>244</v>
      </c>
      <c r="D51" s="62">
        <f>E51+F51+G51</f>
        <v>3413200</v>
      </c>
      <c r="E51" s="64">
        <f>E52+E53+E54+E55+E56+E57+E59+E60+E61+E62+E63+E64</f>
        <v>3128500</v>
      </c>
      <c r="F51" s="64">
        <f>F52+F53+F54+F55+F56+F57+F58+F59+F60+F61+F63+F64</f>
        <v>278500</v>
      </c>
      <c r="G51" s="64">
        <f>G52+G53+G54+G55+G56+G57+G59+G60+G61+G63+G64</f>
        <v>6200</v>
      </c>
      <c r="H51" s="6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</row>
    <row r="52" spans="1:73" ht="31.5">
      <c r="A52" s="37" t="s">
        <v>191</v>
      </c>
      <c r="B52" s="35" t="s">
        <v>192</v>
      </c>
      <c r="C52" s="45">
        <v>244</v>
      </c>
      <c r="D52" s="62">
        <f>E52+F52+G52</f>
        <v>55000</v>
      </c>
      <c r="E52" s="63">
        <v>55000</v>
      </c>
      <c r="F52" s="45"/>
      <c r="G52" s="45"/>
      <c r="H52" s="4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</row>
    <row r="53" spans="1:73" ht="15.75">
      <c r="A53" s="37" t="s">
        <v>132</v>
      </c>
      <c r="B53" s="35" t="s">
        <v>193</v>
      </c>
      <c r="C53" s="45">
        <v>244</v>
      </c>
      <c r="D53" s="62">
        <f>E53+F53+G53</f>
        <v>1200000</v>
      </c>
      <c r="E53" s="76">
        <v>1200000</v>
      </c>
      <c r="F53" s="71"/>
      <c r="G53" s="71"/>
      <c r="H53" s="4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</row>
    <row r="54" spans="1:73" ht="15.75">
      <c r="A54" s="37" t="s">
        <v>133</v>
      </c>
      <c r="B54" s="35" t="s">
        <v>194</v>
      </c>
      <c r="C54" s="45">
        <v>244</v>
      </c>
      <c r="D54" s="62">
        <f>E54+F54+G54</f>
        <v>1122000</v>
      </c>
      <c r="E54" s="63">
        <f>980000+120000+22000</f>
        <v>1122000</v>
      </c>
      <c r="F54" s="45"/>
      <c r="G54" s="45"/>
      <c r="H54" s="4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</row>
    <row r="55" spans="1:73" ht="31.5">
      <c r="A55" s="37" t="s">
        <v>134</v>
      </c>
      <c r="B55" s="35" t="s">
        <v>195</v>
      </c>
      <c r="C55" s="45">
        <v>244</v>
      </c>
      <c r="D55" s="62"/>
      <c r="E55" s="63"/>
      <c r="F55" s="45"/>
      <c r="G55" s="45"/>
      <c r="H55" s="4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</row>
    <row r="56" spans="1:73" ht="31.5">
      <c r="A56" s="37" t="s">
        <v>135</v>
      </c>
      <c r="B56" s="35" t="s">
        <v>196</v>
      </c>
      <c r="C56" s="45">
        <v>244</v>
      </c>
      <c r="D56" s="62">
        <f>E56+F56+G56</f>
        <v>526400</v>
      </c>
      <c r="E56" s="63">
        <f>350000+140000</f>
        <v>490000</v>
      </c>
      <c r="F56" s="63">
        <f>6800+29600</f>
        <v>36400</v>
      </c>
      <c r="G56" s="45"/>
      <c r="H56" s="4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</row>
    <row r="57" spans="1:73" ht="15.75">
      <c r="A57" s="37" t="s">
        <v>136</v>
      </c>
      <c r="B57" s="35" t="s">
        <v>197</v>
      </c>
      <c r="C57" s="45">
        <v>244</v>
      </c>
      <c r="D57" s="62">
        <f>E57+F57+G57</f>
        <v>307100</v>
      </c>
      <c r="E57" s="63">
        <f>15000+15000+35000</f>
        <v>65000</v>
      </c>
      <c r="F57" s="63">
        <f>64800+170100+7200</f>
        <v>242100</v>
      </c>
      <c r="G57" s="64"/>
      <c r="H57" s="6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</row>
    <row r="58" spans="1:73" ht="31.5">
      <c r="A58" s="37" t="s">
        <v>272</v>
      </c>
      <c r="B58" s="35" t="s">
        <v>198</v>
      </c>
      <c r="C58" s="45">
        <v>244</v>
      </c>
      <c r="D58" s="62"/>
      <c r="E58" s="63"/>
      <c r="F58" s="63"/>
      <c r="G58" s="64"/>
      <c r="H58" s="6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</row>
    <row r="59" spans="1:73" ht="31.5">
      <c r="A59" s="37" t="s">
        <v>137</v>
      </c>
      <c r="B59" s="35" t="s">
        <v>199</v>
      </c>
      <c r="C59" s="45">
        <v>244</v>
      </c>
      <c r="D59" s="62">
        <f>E59+F59+G59</f>
        <v>73500</v>
      </c>
      <c r="E59" s="63">
        <v>73500</v>
      </c>
      <c r="F59" s="45"/>
      <c r="G59" s="64"/>
      <c r="H59" s="63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</row>
    <row r="60" spans="1:73" ht="31.5">
      <c r="A60" s="37" t="s">
        <v>138</v>
      </c>
      <c r="B60" s="35" t="s">
        <v>200</v>
      </c>
      <c r="C60" s="45">
        <v>244</v>
      </c>
      <c r="D60" s="62"/>
      <c r="E60" s="63"/>
      <c r="F60" s="45"/>
      <c r="G60" s="64"/>
      <c r="H60" s="63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</row>
    <row r="61" spans="1:73" ht="47.25">
      <c r="A61" s="37" t="s">
        <v>273</v>
      </c>
      <c r="B61" s="35" t="s">
        <v>247</v>
      </c>
      <c r="C61" s="45">
        <v>244</v>
      </c>
      <c r="D61" s="62">
        <f>E61+F61+G61</f>
        <v>129200</v>
      </c>
      <c r="E61" s="63">
        <f>20000+100000+3000</f>
        <v>123000</v>
      </c>
      <c r="F61" s="63"/>
      <c r="G61" s="64">
        <v>6200</v>
      </c>
      <c r="H61" s="63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</row>
    <row r="62" spans="1:73" ht="31.5">
      <c r="A62" s="37" t="s">
        <v>261</v>
      </c>
      <c r="B62" s="35" t="s">
        <v>248</v>
      </c>
      <c r="C62" s="45">
        <v>244</v>
      </c>
      <c r="D62" s="62"/>
      <c r="E62" s="63"/>
      <c r="F62" s="63"/>
      <c r="G62" s="64"/>
      <c r="H62" s="6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</row>
    <row r="63" spans="1:73" ht="31.5">
      <c r="A63" s="37" t="s">
        <v>274</v>
      </c>
      <c r="B63" s="35" t="s">
        <v>201</v>
      </c>
      <c r="C63" s="45">
        <v>244</v>
      </c>
      <c r="D63" s="62"/>
      <c r="E63" s="63"/>
      <c r="F63" s="63"/>
      <c r="G63" s="64"/>
      <c r="H63" s="63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</row>
    <row r="64" spans="1:73" ht="15.75">
      <c r="A64" s="66" t="s">
        <v>249</v>
      </c>
      <c r="B64" s="35" t="s">
        <v>203</v>
      </c>
      <c r="C64" s="45">
        <v>244</v>
      </c>
      <c r="D64" s="62"/>
      <c r="E64" s="63"/>
      <c r="F64" s="45"/>
      <c r="G64" s="64"/>
      <c r="H64" s="63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</row>
    <row r="65" spans="1:73" ht="47.25">
      <c r="A65" s="37" t="s">
        <v>139</v>
      </c>
      <c r="B65" s="35" t="s">
        <v>204</v>
      </c>
      <c r="C65" s="45" t="s">
        <v>106</v>
      </c>
      <c r="D65" s="36"/>
      <c r="E65" s="45"/>
      <c r="F65" s="45"/>
      <c r="G65" s="45"/>
      <c r="H65" s="4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</row>
    <row r="66" spans="1:73" ht="31.5">
      <c r="A66" s="37" t="s">
        <v>140</v>
      </c>
      <c r="B66" s="35" t="s">
        <v>205</v>
      </c>
      <c r="C66" s="45">
        <v>500</v>
      </c>
      <c r="D66" s="36"/>
      <c r="E66" s="45"/>
      <c r="F66" s="45"/>
      <c r="G66" s="45"/>
      <c r="H66" s="4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</row>
    <row r="67" spans="1:73" ht="31.5">
      <c r="A67" s="37" t="s">
        <v>202</v>
      </c>
      <c r="B67" s="35" t="s">
        <v>206</v>
      </c>
      <c r="C67" s="45">
        <v>510</v>
      </c>
      <c r="D67" s="36"/>
      <c r="E67" s="45"/>
      <c r="F67" s="45"/>
      <c r="G67" s="45"/>
      <c r="H67" s="4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</row>
    <row r="68" spans="1:73" ht="47.25">
      <c r="A68" s="37" t="s">
        <v>141</v>
      </c>
      <c r="B68" s="35" t="s">
        <v>207</v>
      </c>
      <c r="C68" s="45">
        <v>520</v>
      </c>
      <c r="D68" s="36"/>
      <c r="E68" s="45"/>
      <c r="F68" s="45"/>
      <c r="G68" s="45"/>
      <c r="H68" s="4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</row>
    <row r="69" spans="1:73" ht="31.5">
      <c r="A69" s="37" t="s">
        <v>142</v>
      </c>
      <c r="B69" s="35" t="s">
        <v>208</v>
      </c>
      <c r="C69" s="45">
        <v>530</v>
      </c>
      <c r="D69" s="36"/>
      <c r="E69" s="45"/>
      <c r="F69" s="45"/>
      <c r="G69" s="45"/>
      <c r="H69" s="4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</row>
    <row r="70" spans="1:73" ht="31.5">
      <c r="A70" s="37" t="s">
        <v>143</v>
      </c>
      <c r="B70" s="35" t="s">
        <v>210</v>
      </c>
      <c r="C70" s="45">
        <v>540</v>
      </c>
      <c r="D70" s="36"/>
      <c r="E70" s="45"/>
      <c r="F70" s="45"/>
      <c r="G70" s="45"/>
      <c r="H70" s="4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</row>
    <row r="71" spans="1:73" ht="15.75">
      <c r="A71" s="37" t="s">
        <v>144</v>
      </c>
      <c r="B71" s="35" t="s">
        <v>211</v>
      </c>
      <c r="C71" s="45">
        <v>600</v>
      </c>
      <c r="D71" s="36"/>
      <c r="E71" s="45"/>
      <c r="F71" s="45"/>
      <c r="G71" s="45"/>
      <c r="H71" s="4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</row>
    <row r="72" spans="1:73" ht="31.5">
      <c r="A72" s="37" t="s">
        <v>209</v>
      </c>
      <c r="B72" s="35" t="s">
        <v>212</v>
      </c>
      <c r="C72" s="45">
        <v>610</v>
      </c>
      <c r="D72" s="36"/>
      <c r="E72" s="45"/>
      <c r="F72" s="45"/>
      <c r="G72" s="45"/>
      <c r="H72" s="4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</row>
    <row r="73" spans="1:73" ht="47.25">
      <c r="A73" s="37" t="s">
        <v>145</v>
      </c>
      <c r="B73" s="35" t="s">
        <v>213</v>
      </c>
      <c r="C73" s="45">
        <v>620</v>
      </c>
      <c r="D73" s="36"/>
      <c r="E73" s="45"/>
      <c r="F73" s="45"/>
      <c r="G73" s="45"/>
      <c r="H73" s="4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</row>
    <row r="74" spans="1:73" ht="31.5">
      <c r="A74" s="37" t="s">
        <v>146</v>
      </c>
      <c r="B74" s="35" t="s">
        <v>214</v>
      </c>
      <c r="C74" s="45">
        <v>630</v>
      </c>
      <c r="D74" s="36"/>
      <c r="E74" s="45"/>
      <c r="F74" s="45"/>
      <c r="G74" s="45"/>
      <c r="H74" s="4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</row>
    <row r="75" spans="1:73" ht="31.5">
      <c r="A75" s="37" t="s">
        <v>147</v>
      </c>
      <c r="B75" s="35" t="s">
        <v>216</v>
      </c>
      <c r="C75" s="45">
        <v>640</v>
      </c>
      <c r="D75" s="36"/>
      <c r="E75" s="45"/>
      <c r="F75" s="45"/>
      <c r="G75" s="45"/>
      <c r="H75" s="4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</row>
    <row r="76" spans="1:73" ht="15.75">
      <c r="A76" s="37" t="s">
        <v>148</v>
      </c>
      <c r="B76" s="35" t="s">
        <v>217</v>
      </c>
      <c r="C76" s="45">
        <v>700</v>
      </c>
      <c r="D76" s="36" t="s">
        <v>106</v>
      </c>
      <c r="E76" s="36" t="s">
        <v>106</v>
      </c>
      <c r="F76" s="36" t="s">
        <v>106</v>
      </c>
      <c r="G76" s="36"/>
      <c r="H76" s="36" t="s">
        <v>106</v>
      </c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</row>
    <row r="77" spans="1:73" ht="94.5">
      <c r="A77" s="37" t="s">
        <v>215</v>
      </c>
      <c r="B77" s="35" t="s">
        <v>219</v>
      </c>
      <c r="C77" s="45">
        <v>710</v>
      </c>
      <c r="D77" s="36" t="s">
        <v>106</v>
      </c>
      <c r="E77" s="36" t="s">
        <v>106</v>
      </c>
      <c r="F77" s="36" t="s">
        <v>106</v>
      </c>
      <c r="G77" s="36"/>
      <c r="H77" s="36" t="s">
        <v>106</v>
      </c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</row>
    <row r="78" spans="1:73" ht="15.75">
      <c r="A78" s="37" t="s">
        <v>149</v>
      </c>
      <c r="B78" s="35" t="s">
        <v>262</v>
      </c>
      <c r="C78" s="45">
        <v>800</v>
      </c>
      <c r="D78" s="36" t="s">
        <v>106</v>
      </c>
      <c r="E78" s="36" t="s">
        <v>106</v>
      </c>
      <c r="F78" s="36" t="s">
        <v>106</v>
      </c>
      <c r="G78" s="36"/>
      <c r="H78" s="36" t="s">
        <v>106</v>
      </c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</row>
    <row r="79" spans="1:73" ht="94.5">
      <c r="A79" s="37" t="s">
        <v>218</v>
      </c>
      <c r="B79" s="35" t="s">
        <v>263</v>
      </c>
      <c r="C79" s="45">
        <v>810</v>
      </c>
      <c r="D79" s="36" t="s">
        <v>106</v>
      </c>
      <c r="E79" s="36" t="s">
        <v>106</v>
      </c>
      <c r="F79" s="36" t="s">
        <v>106</v>
      </c>
      <c r="G79" s="36"/>
      <c r="H79" s="36" t="s">
        <v>106</v>
      </c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</row>
    <row r="80" spans="1:73" ht="31.5">
      <c r="A80" s="37" t="s">
        <v>150</v>
      </c>
      <c r="B80" s="35" t="s">
        <v>275</v>
      </c>
      <c r="C80" s="45" t="s">
        <v>106</v>
      </c>
      <c r="D80" s="45"/>
      <c r="E80" s="45"/>
      <c r="F80" s="45"/>
      <c r="G80" s="45"/>
      <c r="H80" s="4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</row>
    <row r="81" spans="1:73" ht="15.75">
      <c r="A81" s="43" t="s">
        <v>151</v>
      </c>
      <c r="B81" s="77" t="s">
        <v>276</v>
      </c>
      <c r="C81" s="36" t="s">
        <v>106</v>
      </c>
      <c r="D81" s="46"/>
      <c r="E81" s="46"/>
      <c r="F81" s="46"/>
      <c r="G81" s="46"/>
      <c r="H81" s="46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</row>
    <row r="82" spans="1:73" ht="15.75">
      <c r="A82" s="38"/>
      <c r="B82" s="32"/>
      <c r="C82" s="32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</row>
    <row r="83" spans="1:73" ht="15.75">
      <c r="A83" s="38"/>
      <c r="B83" s="32"/>
      <c r="C83" s="32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</row>
    <row r="84" spans="1:73" ht="15.75">
      <c r="A84" s="38"/>
      <c r="B84" s="32"/>
      <c r="C84" s="32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</row>
    <row r="85" spans="1:73" ht="15.75">
      <c r="A85" s="38"/>
      <c r="B85" s="32"/>
      <c r="C85" s="32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</row>
    <row r="86" spans="1:73" ht="15.75">
      <c r="A86" s="38"/>
      <c r="B86" s="32"/>
      <c r="C86" s="32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</row>
    <row r="87" spans="1:73" ht="15.75">
      <c r="A87" s="38"/>
      <c r="B87" s="32"/>
      <c r="C87" s="32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</row>
    <row r="88" spans="1:73" ht="15.75">
      <c r="A88" s="38"/>
      <c r="B88" s="32"/>
      <c r="C88" s="32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</row>
    <row r="89" spans="1:73" ht="15.75">
      <c r="A89" s="38"/>
      <c r="B89" s="32"/>
      <c r="C89" s="32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</row>
    <row r="90" spans="1:73" ht="15.75">
      <c r="A90" s="38"/>
      <c r="B90" s="32"/>
      <c r="C90" s="32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</row>
    <row r="91" spans="1:73" ht="15.75">
      <c r="A91" s="38"/>
      <c r="B91" s="32"/>
      <c r="C91" s="32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</row>
    <row r="92" spans="1:73" ht="15.75">
      <c r="A92" s="38"/>
      <c r="B92" s="32"/>
      <c r="C92" s="32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</row>
    <row r="93" spans="1:73" ht="15.75">
      <c r="A93" s="38"/>
      <c r="B93" s="32"/>
      <c r="C93" s="32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</row>
    <row r="94" spans="1:73" ht="15.75">
      <c r="A94" s="38"/>
      <c r="B94" s="32"/>
      <c r="C94" s="32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</row>
    <row r="95" spans="1:73" ht="15.75">
      <c r="A95" s="38"/>
      <c r="B95" s="32"/>
      <c r="C95" s="32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</row>
    <row r="96" spans="1:73" ht="15.75">
      <c r="A96" s="38"/>
      <c r="B96" s="32"/>
      <c r="C96" s="32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</row>
    <row r="97" spans="1:73" ht="15.75">
      <c r="A97" s="38"/>
      <c r="B97" s="32"/>
      <c r="C97" s="32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</row>
    <row r="98" spans="1:73" ht="15.75">
      <c r="A98" s="38"/>
      <c r="B98" s="32"/>
      <c r="C98" s="32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</row>
    <row r="99" spans="1:73" ht="15.75">
      <c r="A99" s="38"/>
      <c r="B99" s="32"/>
      <c r="C99" s="32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</row>
    <row r="100" spans="1:73" ht="15.75">
      <c r="A100" s="38"/>
      <c r="B100" s="32"/>
      <c r="C100" s="32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</row>
    <row r="101" spans="1:73" ht="15.75">
      <c r="A101" s="38"/>
      <c r="B101" s="32"/>
      <c r="C101" s="32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</row>
    <row r="102" spans="1:73" ht="15.75">
      <c r="A102" s="38"/>
      <c r="B102" s="32"/>
      <c r="C102" s="32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</row>
    <row r="103" spans="1:73" ht="15.75">
      <c r="A103" s="38"/>
      <c r="B103" s="32"/>
      <c r="C103" s="32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</row>
    <row r="104" spans="1:73" ht="15.75">
      <c r="A104" s="38"/>
      <c r="B104" s="32"/>
      <c r="C104" s="32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</row>
    <row r="105" spans="1:73" ht="15.75">
      <c r="A105" s="38"/>
      <c r="B105" s="32"/>
      <c r="C105" s="32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</row>
    <row r="106" spans="1:73" ht="15.75">
      <c r="A106" s="38"/>
      <c r="B106" s="32"/>
      <c r="C106" s="32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</row>
    <row r="107" spans="1:73" ht="15.75">
      <c r="A107" s="38"/>
      <c r="B107" s="32"/>
      <c r="C107" s="32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</row>
    <row r="108" spans="1:73" ht="15.75">
      <c r="A108" s="38"/>
      <c r="B108" s="32"/>
      <c r="C108" s="32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</row>
    <row r="109" spans="1:73" ht="15.75">
      <c r="A109" s="38"/>
      <c r="B109" s="32"/>
      <c r="C109" s="32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</row>
    <row r="110" spans="1:73" ht="15.75">
      <c r="A110" s="38"/>
      <c r="B110" s="32"/>
      <c r="C110" s="32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</row>
    <row r="111" spans="1:73" ht="15.75">
      <c r="A111" s="38"/>
      <c r="B111" s="32"/>
      <c r="C111" s="32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</row>
    <row r="112" spans="1:73" ht="15.75">
      <c r="A112" s="38"/>
      <c r="B112" s="32"/>
      <c r="C112" s="32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</row>
    <row r="113" spans="1:73" ht="15.75">
      <c r="A113" s="38"/>
      <c r="B113" s="32"/>
      <c r="C113" s="32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</row>
    <row r="114" spans="1:73" ht="15.75">
      <c r="A114" s="38"/>
      <c r="B114" s="32"/>
      <c r="C114" s="32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</row>
    <row r="115" spans="1:73" ht="15.75">
      <c r="A115" s="38"/>
      <c r="B115" s="32"/>
      <c r="C115" s="32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</row>
    <row r="116" spans="1:73" ht="15.75">
      <c r="A116" s="38"/>
      <c r="B116" s="32"/>
      <c r="C116" s="32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</row>
    <row r="117" spans="1:73" ht="15.75">
      <c r="A117" s="38"/>
      <c r="B117" s="32"/>
      <c r="C117" s="32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</row>
    <row r="118" spans="1:73" ht="15.75">
      <c r="A118" s="38"/>
      <c r="B118" s="32"/>
      <c r="C118" s="32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</row>
    <row r="119" spans="1:73" ht="15.75">
      <c r="A119" s="38"/>
      <c r="B119" s="32"/>
      <c r="C119" s="32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</row>
    <row r="120" spans="1:73" ht="15.75">
      <c r="A120" s="38"/>
      <c r="B120" s="32"/>
      <c r="C120" s="32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</row>
    <row r="121" spans="1:73" ht="15.75">
      <c r="A121" s="38"/>
      <c r="B121" s="32"/>
      <c r="C121" s="32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</row>
    <row r="122" spans="1:73" ht="15.75">
      <c r="A122" s="38"/>
      <c r="B122" s="32"/>
      <c r="C122" s="32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</row>
    <row r="123" spans="1:73" ht="15.75">
      <c r="A123" s="38"/>
      <c r="B123" s="32"/>
      <c r="C123" s="32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</row>
    <row r="124" spans="1:73" ht="15.75">
      <c r="A124" s="38"/>
      <c r="B124" s="32"/>
      <c r="C124" s="32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</row>
    <row r="125" spans="1:73" ht="15.75">
      <c r="A125" s="38"/>
      <c r="B125" s="32"/>
      <c r="C125" s="32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</row>
    <row r="126" spans="1:73" ht="15.75">
      <c r="A126" s="38"/>
      <c r="B126" s="32"/>
      <c r="C126" s="32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</row>
    <row r="127" spans="1:73" ht="15.75">
      <c r="A127" s="38"/>
      <c r="B127" s="32"/>
      <c r="C127" s="32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</row>
    <row r="128" spans="1:73" ht="15.75">
      <c r="A128" s="38"/>
      <c r="B128" s="32"/>
      <c r="C128" s="32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</row>
    <row r="129" spans="1:73" ht="15.75">
      <c r="A129" s="38"/>
      <c r="B129" s="32"/>
      <c r="C129" s="32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</row>
    <row r="130" spans="1:73" ht="15.75">
      <c r="A130" s="38"/>
      <c r="B130" s="32"/>
      <c r="C130" s="32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</row>
    <row r="131" spans="1:73" ht="15.75">
      <c r="A131" s="38"/>
      <c r="B131" s="32"/>
      <c r="C131" s="32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</row>
    <row r="132" spans="1:73" ht="15.75">
      <c r="A132" s="38"/>
      <c r="B132" s="32"/>
      <c r="C132" s="32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</row>
    <row r="133" spans="1:73" ht="15.75">
      <c r="A133" s="38"/>
      <c r="B133" s="32"/>
      <c r="C133" s="32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</row>
    <row r="134" spans="1:73" ht="15.75">
      <c r="A134" s="38"/>
      <c r="B134" s="32"/>
      <c r="C134" s="32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</row>
    <row r="135" spans="1:73" ht="15.75">
      <c r="A135" s="38"/>
      <c r="B135" s="32"/>
      <c r="C135" s="32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</row>
    <row r="136" spans="1:73" ht="15.75">
      <c r="A136" s="38"/>
      <c r="B136" s="32"/>
      <c r="C136" s="32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</row>
    <row r="137" spans="1:73" ht="15.75">
      <c r="A137" s="38"/>
      <c r="B137" s="32"/>
      <c r="C137" s="32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</row>
    <row r="138" spans="1:73" ht="15.75">
      <c r="A138" s="38"/>
      <c r="B138" s="32"/>
      <c r="C138" s="32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</row>
    <row r="139" spans="1:73" ht="15.75">
      <c r="A139" s="38"/>
      <c r="B139" s="32"/>
      <c r="C139" s="32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</row>
    <row r="140" spans="1:73" ht="15.75">
      <c r="A140" s="38"/>
      <c r="B140" s="32"/>
      <c r="C140" s="32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</row>
    <row r="141" spans="1:73" ht="15.75">
      <c r="A141" s="38"/>
      <c r="B141" s="32"/>
      <c r="C141" s="32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</row>
    <row r="142" spans="1:73" ht="15.75">
      <c r="A142" s="38"/>
      <c r="B142" s="32"/>
      <c r="C142" s="32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</row>
    <row r="143" spans="1:73" ht="15.75">
      <c r="A143" s="38"/>
      <c r="B143" s="32"/>
      <c r="C143" s="32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</row>
    <row r="144" spans="1:73" ht="15.75">
      <c r="A144" s="38"/>
      <c r="B144" s="32"/>
      <c r="C144" s="32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</row>
    <row r="145" spans="1:73" ht="15.75">
      <c r="A145" s="38"/>
      <c r="B145" s="32"/>
      <c r="C145" s="32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</row>
    <row r="146" spans="1:73" ht="15.75">
      <c r="A146" s="38"/>
      <c r="B146" s="32"/>
      <c r="C146" s="32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</row>
    <row r="147" spans="1:73" ht="15.75">
      <c r="A147" s="38"/>
      <c r="B147" s="32"/>
      <c r="C147" s="32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</row>
    <row r="148" spans="1:73" ht="15.75">
      <c r="A148" s="38"/>
      <c r="B148" s="32"/>
      <c r="C148" s="32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</row>
    <row r="149" spans="1:73" ht="15.75">
      <c r="A149" s="38"/>
      <c r="B149" s="32"/>
      <c r="C149" s="32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</row>
    <row r="150" spans="1:73" ht="15.75">
      <c r="A150" s="38"/>
      <c r="B150" s="32"/>
      <c r="C150" s="32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</row>
    <row r="151" spans="1:73" ht="15.75">
      <c r="A151" s="38"/>
      <c r="B151" s="32"/>
      <c r="C151" s="32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</row>
    <row r="152" spans="1:73" ht="15.75">
      <c r="A152" s="38"/>
      <c r="B152" s="32"/>
      <c r="C152" s="32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</row>
    <row r="153" spans="1:73" ht="15.75">
      <c r="A153" s="38"/>
      <c r="B153" s="32"/>
      <c r="C153" s="32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</row>
    <row r="154" spans="1:73" ht="15.75">
      <c r="A154" s="38"/>
      <c r="B154" s="32"/>
      <c r="C154" s="32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</row>
    <row r="155" spans="1:73" ht="15.75">
      <c r="A155" s="38"/>
      <c r="B155" s="32"/>
      <c r="C155" s="32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</row>
    <row r="156" spans="1:73" ht="15.75">
      <c r="A156" s="38"/>
      <c r="B156" s="32"/>
      <c r="C156" s="32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</row>
    <row r="157" spans="1:73" ht="15.75">
      <c r="A157" s="38"/>
      <c r="B157" s="32"/>
      <c r="C157" s="32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</row>
    <row r="158" spans="1:73" ht="15.75">
      <c r="A158" s="38"/>
      <c r="B158" s="32"/>
      <c r="C158" s="32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</row>
    <row r="159" spans="1:73" ht="15.75">
      <c r="A159" s="38"/>
      <c r="B159" s="32"/>
      <c r="C159" s="32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</row>
    <row r="160" spans="1:73" ht="15.75">
      <c r="A160" s="38"/>
      <c r="B160" s="32"/>
      <c r="C160" s="32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</row>
    <row r="161" spans="1:73" ht="15.75">
      <c r="A161" s="38"/>
      <c r="B161" s="32"/>
      <c r="C161" s="32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</row>
    <row r="162" spans="1:73" ht="15.75">
      <c r="A162" s="38"/>
      <c r="B162" s="32"/>
      <c r="C162" s="32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</row>
    <row r="163" spans="1:73" ht="15.75">
      <c r="A163" s="38"/>
      <c r="B163" s="32"/>
      <c r="C163" s="32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</row>
    <row r="164" spans="1:73" ht="15.75">
      <c r="A164" s="38"/>
      <c r="B164" s="32"/>
      <c r="C164" s="32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</row>
    <row r="165" spans="1:73" ht="15.75">
      <c r="A165" s="38"/>
      <c r="B165" s="32"/>
      <c r="C165" s="32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</row>
    <row r="166" spans="1:73" ht="15.75">
      <c r="A166" s="38"/>
      <c r="B166" s="32"/>
      <c r="C166" s="32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</row>
    <row r="167" spans="1:73" ht="15.75">
      <c r="A167" s="38"/>
      <c r="B167" s="32"/>
      <c r="C167" s="32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</row>
    <row r="168" spans="1:73" ht="15.75">
      <c r="A168" s="38"/>
      <c r="B168" s="32"/>
      <c r="C168" s="32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</row>
    <row r="169" spans="1:73" ht="15.75">
      <c r="A169" s="38"/>
      <c r="B169" s="32"/>
      <c r="C169" s="32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</row>
    <row r="170" spans="1:73" ht="15.75">
      <c r="A170" s="38"/>
      <c r="B170" s="32"/>
      <c r="C170" s="32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</row>
    <row r="171" spans="1:73" ht="15.75">
      <c r="A171" s="38"/>
      <c r="B171" s="32"/>
      <c r="C171" s="32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</row>
    <row r="172" spans="1:73" ht="15.75">
      <c r="A172" s="38"/>
      <c r="B172" s="32"/>
      <c r="C172" s="32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</row>
    <row r="173" spans="1:73" ht="15.75">
      <c r="A173" s="38"/>
      <c r="B173" s="32"/>
      <c r="C173" s="32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</row>
    <row r="174" spans="1:73" ht="15.75">
      <c r="A174" s="38"/>
      <c r="B174" s="32"/>
      <c r="C174" s="32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</row>
    <row r="175" spans="1:73" ht="15.75">
      <c r="A175" s="38"/>
      <c r="B175" s="32"/>
      <c r="C175" s="32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</row>
    <row r="176" spans="1:73" ht="15.75">
      <c r="A176" s="38"/>
      <c r="B176" s="32"/>
      <c r="C176" s="32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</row>
    <row r="177" spans="1:73" ht="15.75">
      <c r="A177" s="38"/>
      <c r="B177" s="32"/>
      <c r="C177" s="32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</row>
    <row r="178" spans="1:73" ht="15.75">
      <c r="A178" s="38"/>
      <c r="B178" s="32"/>
      <c r="C178" s="32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</row>
    <row r="179" spans="1:73" ht="15.75">
      <c r="A179" s="38"/>
      <c r="B179" s="32"/>
      <c r="C179" s="32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</row>
    <row r="180" spans="1:73" ht="15.75">
      <c r="A180" s="38"/>
      <c r="B180" s="32"/>
      <c r="C180" s="32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</row>
    <row r="181" spans="1:73" ht="15.75">
      <c r="A181" s="38"/>
      <c r="B181" s="32"/>
      <c r="C181" s="32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</row>
    <row r="182" spans="1:73" ht="15.75">
      <c r="A182" s="38"/>
      <c r="B182" s="32"/>
      <c r="C182" s="32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</row>
    <row r="183" spans="1:73" ht="15.75">
      <c r="A183" s="38"/>
      <c r="B183" s="32"/>
      <c r="C183" s="32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</row>
    <row r="184" spans="1:73" ht="15.75">
      <c r="A184" s="38"/>
      <c r="B184" s="32"/>
      <c r="C184" s="32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</row>
    <row r="185" spans="1:73" ht="15.75">
      <c r="A185" s="38"/>
      <c r="B185" s="32"/>
      <c r="C185" s="32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</row>
    <row r="186" spans="1:73" ht="15.75">
      <c r="A186" s="38"/>
      <c r="B186" s="32"/>
      <c r="C186" s="32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</row>
    <row r="187" spans="1:73" ht="15.75">
      <c r="A187" s="38"/>
      <c r="B187" s="32"/>
      <c r="C187" s="32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</row>
    <row r="188" spans="1:73" ht="15.75">
      <c r="A188" s="38"/>
      <c r="B188" s="32"/>
      <c r="C188" s="32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</row>
    <row r="189" spans="1:73" ht="15.75">
      <c r="A189" s="38"/>
      <c r="B189" s="32"/>
      <c r="C189" s="32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</row>
    <row r="190" spans="1:73" ht="15.75">
      <c r="A190" s="38"/>
      <c r="B190" s="32"/>
      <c r="C190" s="32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</row>
    <row r="191" spans="1:73" ht="15.75">
      <c r="A191" s="38"/>
      <c r="B191" s="32"/>
      <c r="C191" s="32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</row>
    <row r="192" spans="1:73" ht="15.75">
      <c r="A192" s="38"/>
      <c r="B192" s="32"/>
      <c r="C192" s="32"/>
      <c r="D192" s="44"/>
      <c r="E192" s="44"/>
      <c r="F192" s="44"/>
      <c r="G192" s="44"/>
      <c r="H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</row>
    <row r="193" spans="1:73" ht="15.75">
      <c r="A193" s="38"/>
      <c r="B193" s="32"/>
      <c r="C193" s="32"/>
      <c r="D193" s="44"/>
      <c r="E193" s="44"/>
      <c r="F193" s="44"/>
      <c r="G193" s="44"/>
      <c r="H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</row>
  </sheetData>
  <sheetProtection/>
  <mergeCells count="11">
    <mergeCell ref="E5:H5"/>
    <mergeCell ref="E6:E7"/>
    <mergeCell ref="F6:F7"/>
    <mergeCell ref="G6:H6"/>
    <mergeCell ref="A1:H1"/>
    <mergeCell ref="A2:H2"/>
    <mergeCell ref="A4:A7"/>
    <mergeCell ref="B4:B7"/>
    <mergeCell ref="C4:C7"/>
    <mergeCell ref="D4:H4"/>
    <mergeCell ref="D5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19"/>
  <sheetViews>
    <sheetView zoomScale="80" zoomScaleNormal="80" zoomScalePageLayoutView="0" workbookViewId="0" topLeftCell="A9">
      <selection activeCell="A1" sqref="A1:L21"/>
    </sheetView>
  </sheetViews>
  <sheetFormatPr defaultColWidth="9.00390625" defaultRowHeight="12.75"/>
  <cols>
    <col min="1" max="1" width="27.25390625" style="48" customWidth="1"/>
    <col min="2" max="2" width="13.125" style="48" customWidth="1"/>
    <col min="3" max="3" width="15.125" style="48" customWidth="1"/>
    <col min="4" max="12" width="16.375" style="48" customWidth="1"/>
    <col min="13" max="16384" width="9.125" style="48" customWidth="1"/>
  </cols>
  <sheetData>
    <row r="1" spans="1:12" ht="15.75">
      <c r="A1" s="137" t="s">
        <v>220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5.75">
      <c r="A2" s="131" t="s">
        <v>269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4" spans="1:12" s="49" customFormat="1" ht="31.5" customHeight="1">
      <c r="A4" s="130" t="s">
        <v>9</v>
      </c>
      <c r="B4" s="134" t="s">
        <v>80</v>
      </c>
      <c r="C4" s="134" t="s">
        <v>221</v>
      </c>
      <c r="D4" s="134" t="s">
        <v>222</v>
      </c>
      <c r="E4" s="134"/>
      <c r="F4" s="134"/>
      <c r="G4" s="134"/>
      <c r="H4" s="134"/>
      <c r="I4" s="134"/>
      <c r="J4" s="134"/>
      <c r="K4" s="134"/>
      <c r="L4" s="134"/>
    </row>
    <row r="5" spans="1:12" s="55" customFormat="1" ht="15.75">
      <c r="A5" s="130"/>
      <c r="B5" s="134"/>
      <c r="C5" s="134"/>
      <c r="D5" s="135" t="s">
        <v>223</v>
      </c>
      <c r="E5" s="135"/>
      <c r="F5" s="135"/>
      <c r="G5" s="135" t="s">
        <v>86</v>
      </c>
      <c r="H5" s="135"/>
      <c r="I5" s="135"/>
      <c r="J5" s="135"/>
      <c r="K5" s="135"/>
      <c r="L5" s="135"/>
    </row>
    <row r="6" spans="1:12" s="49" customFormat="1" ht="81.75" customHeight="1">
      <c r="A6" s="130"/>
      <c r="B6" s="134"/>
      <c r="C6" s="134"/>
      <c r="D6" s="135"/>
      <c r="E6" s="135"/>
      <c r="F6" s="135"/>
      <c r="G6" s="134" t="s">
        <v>224</v>
      </c>
      <c r="H6" s="134"/>
      <c r="I6" s="134"/>
      <c r="J6" s="134" t="s">
        <v>225</v>
      </c>
      <c r="K6" s="134"/>
      <c r="L6" s="134"/>
    </row>
    <row r="7" spans="1:12" s="49" customFormat="1" ht="63">
      <c r="A7" s="130"/>
      <c r="B7" s="134"/>
      <c r="C7" s="134"/>
      <c r="D7" s="51" t="s">
        <v>278</v>
      </c>
      <c r="E7" s="51" t="s">
        <v>279</v>
      </c>
      <c r="F7" s="51" t="s">
        <v>280</v>
      </c>
      <c r="G7" s="51" t="s">
        <v>278</v>
      </c>
      <c r="H7" s="51" t="s">
        <v>279</v>
      </c>
      <c r="I7" s="51" t="s">
        <v>280</v>
      </c>
      <c r="J7" s="51" t="s">
        <v>278</v>
      </c>
      <c r="K7" s="51" t="s">
        <v>279</v>
      </c>
      <c r="L7" s="51" t="s">
        <v>280</v>
      </c>
    </row>
    <row r="8" spans="1:12" s="50" customFormat="1" ht="15.75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</row>
    <row r="9" spans="1:12" ht="47.25">
      <c r="A9" s="37" t="s">
        <v>226</v>
      </c>
      <c r="B9" s="54" t="s">
        <v>229</v>
      </c>
      <c r="C9" s="45" t="s">
        <v>106</v>
      </c>
      <c r="D9" s="78">
        <f>G9+J9</f>
        <v>3259800</v>
      </c>
      <c r="E9" s="78">
        <f>H9+K9</f>
        <v>3002600</v>
      </c>
      <c r="F9" s="78">
        <f>I9+L9</f>
        <v>3413200</v>
      </c>
      <c r="G9" s="78">
        <f>'2019'!E48+'2019'!F48</f>
        <v>3253600</v>
      </c>
      <c r="H9" s="78">
        <f>'2020'!E48+'2020'!F48</f>
        <v>2996400</v>
      </c>
      <c r="I9" s="78">
        <f>'2021'!E48+'2021'!F48</f>
        <v>3407000</v>
      </c>
      <c r="J9" s="78">
        <f>'2019'!G48</f>
        <v>6200</v>
      </c>
      <c r="K9" s="78">
        <f>'2020'!G48</f>
        <v>6200</v>
      </c>
      <c r="L9" s="78">
        <f>'2021'!G48</f>
        <v>6200</v>
      </c>
    </row>
    <row r="10" spans="1:12" ht="63">
      <c r="A10" s="37" t="s">
        <v>227</v>
      </c>
      <c r="B10" s="45">
        <v>1001</v>
      </c>
      <c r="C10" s="45" t="s">
        <v>106</v>
      </c>
      <c r="D10" s="78">
        <f>G10+J10</f>
        <v>287250.67</v>
      </c>
      <c r="E10" s="78"/>
      <c r="F10" s="78"/>
      <c r="G10" s="91">
        <v>287250.67</v>
      </c>
      <c r="H10" s="78"/>
      <c r="I10" s="78"/>
      <c r="J10" s="78">
        <f>'[1]раздел 2'!D24</f>
        <v>0</v>
      </c>
      <c r="K10" s="78"/>
      <c r="L10" s="78"/>
    </row>
    <row r="11" spans="1:12" ht="47.25">
      <c r="A11" s="37" t="s">
        <v>228</v>
      </c>
      <c r="B11" s="45">
        <v>2001</v>
      </c>
      <c r="C11" s="37"/>
      <c r="D11" s="79">
        <f>G11+J11</f>
        <v>2972549.33</v>
      </c>
      <c r="E11" s="79">
        <f>H11+K11</f>
        <v>3002600</v>
      </c>
      <c r="F11" s="79">
        <f>I11+L11</f>
        <v>3413200</v>
      </c>
      <c r="G11" s="79">
        <f>G9-G10</f>
        <v>2966349.33</v>
      </c>
      <c r="H11" s="79">
        <f>'2020'!E48+'2020'!F48</f>
        <v>2996400</v>
      </c>
      <c r="I11" s="79">
        <f>'2021'!E48+'2021'!F48</f>
        <v>3407000</v>
      </c>
      <c r="J11" s="79">
        <f>'2019'!G48</f>
        <v>6200</v>
      </c>
      <c r="K11" s="79">
        <f>'2020'!G48</f>
        <v>6200</v>
      </c>
      <c r="L11" s="79">
        <f>'2021'!G48</f>
        <v>6200</v>
      </c>
    </row>
    <row r="14" spans="1:7" ht="15.75">
      <c r="A14" s="48" t="s">
        <v>281</v>
      </c>
      <c r="E14" s="56"/>
      <c r="F14" s="136" t="s">
        <v>282</v>
      </c>
      <c r="G14" s="136"/>
    </row>
    <row r="15" spans="5:7" ht="15.75">
      <c r="E15" s="80" t="s">
        <v>1</v>
      </c>
      <c r="F15" s="133" t="s">
        <v>0</v>
      </c>
      <c r="G15" s="133"/>
    </row>
    <row r="16" ht="15.75">
      <c r="E16" s="50" t="s">
        <v>241</v>
      </c>
    </row>
    <row r="18" spans="1:8" ht="15.75">
      <c r="A18" s="48" t="s">
        <v>242</v>
      </c>
      <c r="E18" s="56"/>
      <c r="F18" s="136" t="s">
        <v>264</v>
      </c>
      <c r="G18" s="136"/>
      <c r="H18" s="48" t="s">
        <v>283</v>
      </c>
    </row>
    <row r="19" spans="5:7" ht="15.75">
      <c r="E19" s="80" t="s">
        <v>1</v>
      </c>
      <c r="F19" s="133" t="s">
        <v>0</v>
      </c>
      <c r="G19" s="133"/>
    </row>
  </sheetData>
  <sheetProtection/>
  <mergeCells count="14">
    <mergeCell ref="A1:L1"/>
    <mergeCell ref="A2:L2"/>
    <mergeCell ref="D4:L4"/>
    <mergeCell ref="G5:L5"/>
    <mergeCell ref="J6:L6"/>
    <mergeCell ref="F14:G14"/>
    <mergeCell ref="F19:G19"/>
    <mergeCell ref="A4:A7"/>
    <mergeCell ref="B4:B7"/>
    <mergeCell ref="C4:C7"/>
    <mergeCell ref="G6:I6"/>
    <mergeCell ref="D5:F6"/>
    <mergeCell ref="F15:G15"/>
    <mergeCell ref="F18:G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9.125" style="48" customWidth="1"/>
    <col min="2" max="2" width="25.375" style="48" customWidth="1"/>
    <col min="3" max="3" width="15.00390625" style="48" customWidth="1"/>
    <col min="4" max="4" width="16.875" style="48" customWidth="1"/>
    <col min="5" max="5" width="16.125" style="48" customWidth="1"/>
    <col min="6" max="6" width="18.25390625" style="48" customWidth="1"/>
    <col min="7" max="7" width="15.00390625" style="48" customWidth="1"/>
    <col min="8" max="8" width="14.125" style="48" customWidth="1"/>
    <col min="9" max="9" width="15.25390625" style="48" customWidth="1"/>
    <col min="10" max="10" width="15.00390625" style="48" customWidth="1"/>
    <col min="11" max="16384" width="9.125" style="48" customWidth="1"/>
  </cols>
  <sheetData>
    <row r="1" spans="1:10" ht="15.75">
      <c r="A1" s="137" t="s">
        <v>230</v>
      </c>
      <c r="B1" s="137"/>
      <c r="C1" s="137"/>
      <c r="D1" s="137"/>
      <c r="E1" s="137"/>
      <c r="F1" s="137"/>
      <c r="G1" s="137"/>
      <c r="H1" s="137"/>
      <c r="I1" s="137"/>
      <c r="J1" s="137"/>
    </row>
    <row r="3" spans="1:10" s="49" customFormat="1" ht="47.25">
      <c r="A3" s="51" t="s">
        <v>231</v>
      </c>
      <c r="B3" s="51" t="s">
        <v>232</v>
      </c>
      <c r="C3" s="51" t="s">
        <v>233</v>
      </c>
      <c r="D3" s="51" t="s">
        <v>234</v>
      </c>
      <c r="E3" s="51" t="s">
        <v>235</v>
      </c>
      <c r="F3" s="51" t="s">
        <v>236</v>
      </c>
      <c r="G3" s="51" t="s">
        <v>237</v>
      </c>
      <c r="H3" s="51" t="s">
        <v>238</v>
      </c>
      <c r="I3" s="51" t="s">
        <v>239</v>
      </c>
      <c r="J3" s="51" t="s">
        <v>240</v>
      </c>
    </row>
    <row r="4" spans="1:10" s="49" customFormat="1" ht="15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1">
        <v>10</v>
      </c>
    </row>
    <row r="5" spans="1:10" ht="15.75">
      <c r="A5" s="52"/>
      <c r="B5" s="52"/>
      <c r="C5" s="52"/>
      <c r="D5" s="52"/>
      <c r="E5" s="52"/>
      <c r="F5" s="52"/>
      <c r="G5" s="52"/>
      <c r="H5" s="52"/>
      <c r="I5" s="52"/>
      <c r="J5" s="52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43.125" style="48" customWidth="1"/>
    <col min="2" max="2" width="16.375" style="48" customWidth="1"/>
    <col min="3" max="3" width="33.625" style="48" customWidth="1"/>
    <col min="4" max="16384" width="9.125" style="48" customWidth="1"/>
  </cols>
  <sheetData>
    <row r="1" spans="1:10" s="82" customFormat="1" ht="15.75" customHeight="1">
      <c r="A1" s="138" t="s">
        <v>284</v>
      </c>
      <c r="B1" s="138"/>
      <c r="C1" s="138"/>
      <c r="D1" s="81"/>
      <c r="E1" s="81"/>
      <c r="F1" s="81"/>
      <c r="G1" s="81"/>
      <c r="H1" s="81"/>
      <c r="I1" s="81"/>
      <c r="J1" s="81"/>
    </row>
    <row r="2" spans="1:10" ht="15.75">
      <c r="A2" s="138"/>
      <c r="B2" s="138"/>
      <c r="C2" s="138"/>
      <c r="D2" s="81"/>
      <c r="E2" s="81"/>
      <c r="F2" s="81"/>
      <c r="G2" s="81"/>
      <c r="H2" s="81"/>
      <c r="I2" s="81"/>
      <c r="J2" s="81"/>
    </row>
    <row r="4" spans="1:3" ht="22.5" customHeight="1">
      <c r="A4" s="83" t="s">
        <v>9</v>
      </c>
      <c r="B4" s="83" t="s">
        <v>80</v>
      </c>
      <c r="C4" s="83" t="s">
        <v>54</v>
      </c>
    </row>
    <row r="5" spans="1:3" ht="15.75">
      <c r="A5" s="84">
        <v>1</v>
      </c>
      <c r="B5" s="84">
        <v>2</v>
      </c>
      <c r="C5" s="84">
        <v>3</v>
      </c>
    </row>
    <row r="6" spans="1:3" ht="15.75">
      <c r="A6" s="85" t="s">
        <v>95</v>
      </c>
      <c r="B6" s="86" t="s">
        <v>98</v>
      </c>
      <c r="C6" s="87"/>
    </row>
    <row r="7" spans="1:3" ht="15.75">
      <c r="A7" s="85" t="s">
        <v>151</v>
      </c>
      <c r="B7" s="86" t="s">
        <v>158</v>
      </c>
      <c r="C7" s="87"/>
    </row>
    <row r="8" spans="1:3" ht="15.75">
      <c r="A8" s="85" t="s">
        <v>285</v>
      </c>
      <c r="B8" s="86" t="s">
        <v>163</v>
      </c>
      <c r="C8" s="87"/>
    </row>
    <row r="9" spans="1:3" ht="15.75">
      <c r="A9" s="85" t="s">
        <v>286</v>
      </c>
      <c r="B9" s="86" t="s">
        <v>177</v>
      </c>
      <c r="C9" s="87"/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37.25390625" style="48" bestFit="1" customWidth="1"/>
    <col min="2" max="2" width="16.25390625" style="48" customWidth="1"/>
    <col min="3" max="3" width="16.875" style="48" customWidth="1"/>
    <col min="4" max="16384" width="9.125" style="48" customWidth="1"/>
  </cols>
  <sheetData>
    <row r="1" spans="1:3" ht="16.5" customHeight="1">
      <c r="A1" s="139" t="s">
        <v>287</v>
      </c>
      <c r="B1" s="139"/>
      <c r="C1" s="139"/>
    </row>
    <row r="2" spans="1:3" ht="16.5" customHeight="1">
      <c r="A2" s="88"/>
      <c r="B2" s="88"/>
      <c r="C2" s="88"/>
    </row>
    <row r="3" spans="1:3" s="50" customFormat="1" ht="15.75">
      <c r="A3" s="84" t="s">
        <v>9</v>
      </c>
      <c r="B3" s="84" t="s">
        <v>80</v>
      </c>
      <c r="C3" s="84" t="s">
        <v>54</v>
      </c>
    </row>
    <row r="4" spans="1:3" ht="15.75">
      <c r="A4" s="84">
        <v>1</v>
      </c>
      <c r="B4" s="84">
        <v>2</v>
      </c>
      <c r="C4" s="84">
        <v>3</v>
      </c>
    </row>
    <row r="5" spans="1:3" ht="15.75">
      <c r="A5" s="85" t="s">
        <v>288</v>
      </c>
      <c r="B5" s="86" t="s">
        <v>98</v>
      </c>
      <c r="C5" s="87"/>
    </row>
    <row r="6" spans="1:3" ht="15.75">
      <c r="A6" s="85" t="s">
        <v>289</v>
      </c>
      <c r="B6" s="86" t="s">
        <v>158</v>
      </c>
      <c r="C6" s="87"/>
    </row>
    <row r="7" spans="1:3" ht="31.5" customHeight="1">
      <c r="A7" s="89" t="s">
        <v>290</v>
      </c>
      <c r="B7" s="86" t="s">
        <v>163</v>
      </c>
      <c r="C7" s="87"/>
    </row>
    <row r="8" spans="1:3" ht="15.75">
      <c r="A8" s="90"/>
      <c r="B8" s="90"/>
      <c r="C8" s="90"/>
    </row>
    <row r="9" spans="1:3" ht="15.75">
      <c r="A9" s="90"/>
      <c r="B9" s="90"/>
      <c r="C9" s="90"/>
    </row>
    <row r="10" spans="1:3" ht="15.75">
      <c r="A10" s="90"/>
      <c r="B10" s="90"/>
      <c r="C10" s="90"/>
    </row>
    <row r="11" spans="1:3" ht="15.75">
      <c r="A11" s="90"/>
      <c r="B11" s="90"/>
      <c r="C11" s="90"/>
    </row>
    <row r="12" spans="1:3" ht="15.75">
      <c r="A12" s="90"/>
      <c r="B12" s="90"/>
      <c r="C12" s="90"/>
    </row>
    <row r="13" spans="1:3" ht="15.75">
      <c r="A13" s="90"/>
      <c r="B13" s="90"/>
      <c r="C13" s="90"/>
    </row>
    <row r="14" spans="1:3" ht="15.75">
      <c r="A14" s="90"/>
      <c r="B14" s="90"/>
      <c r="C14" s="90"/>
    </row>
    <row r="15" spans="1:3" ht="15.75">
      <c r="A15" s="90"/>
      <c r="B15" s="90"/>
      <c r="C15" s="90"/>
    </row>
    <row r="16" spans="1:3" ht="15.75">
      <c r="A16" s="90"/>
      <c r="B16" s="90"/>
      <c r="C16" s="90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RePack by Diakov</cp:lastModifiedBy>
  <cp:lastPrinted>2019-02-26T03:32:00Z</cp:lastPrinted>
  <dcterms:created xsi:type="dcterms:W3CDTF">2012-02-17T03:56:23Z</dcterms:created>
  <dcterms:modified xsi:type="dcterms:W3CDTF">2019-03-15T11:53:31Z</dcterms:modified>
  <cp:category/>
  <cp:version/>
  <cp:contentType/>
  <cp:contentStatus/>
</cp:coreProperties>
</file>